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J:\TEMP\2026\Tribal\Bank Programs\Tribal Nations\Forms\"/>
    </mc:Choice>
  </mc:AlternateContent>
  <xr:revisionPtr revIDLastSave="0" documentId="13_ncr:1_{70DF4A3A-91F9-406E-92E3-97B9B5339624}" xr6:coauthVersionLast="47" xr6:coauthVersionMax="47" xr10:uidLastSave="{00000000-0000-0000-0000-000000000000}"/>
  <workbookProtection workbookAlgorithmName="SHA-512" workbookHashValue="CVXVULtkPQ/KXV0ElF3nCI4IByYgENDs9FgJmEO3AGKw7k59ZSmMdhVMX9ezkBkV5N+Nu3ZNftsWKwM3bP2d+A==" workbookSaltValue="SBvykgjKgYSJVgEwIWDj9g==" workbookSpinCount="100000" lockStructure="1"/>
  <bookViews>
    <workbookView xWindow="14430" yWindow="2910" windowWidth="22960" windowHeight="17220" tabRatio="919" firstSheet="1" activeTab="1" xr2:uid="{00000000-000D-0000-FFFF-FFFF00000000}"/>
  </bookViews>
  <sheets>
    <sheet name="Log" sheetId="22" state="hidden" r:id="rId1"/>
    <sheet name="Uses of Funds" sheetId="14" r:id="rId2"/>
    <sheet name="Subsidy Per Unit Score" sheetId="17" state="hidden" r:id="rId3"/>
  </sheets>
  <externalReferences>
    <externalReference r:id="rId4"/>
    <externalReference r:id="rId5"/>
  </externalReferences>
  <definedNames>
    <definedName name="_A66500">#REF!</definedName>
    <definedName name="_xlnm._FilterDatabase" localSheetId="0" hidden="1">Log!$A$7:$F$62</definedName>
    <definedName name="COMPARISON_DEFAULT_STATUS">'[1]AHP Application Comparison'!$M$3</definedName>
    <definedName name="COMPARISON_LAST_RUN">'[1]AHP Application Comparison'!$M$2</definedName>
    <definedName name="_xlnm.Print_Area" localSheetId="1">'Uses of Funds'!$A$1:$D$22</definedName>
    <definedName name="_xlnm.Print_Area">#REF!</definedName>
    <definedName name="PRINT_AREA_MI">#REF!</definedName>
    <definedName name="_xlnm.Print_Titles" localSheetId="1">'Uses of Funds'!$1:$3</definedName>
    <definedName name="RSMeans">'[2]Sources &amp; Uses of Funds'!$T$9:$T$11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4" l="1"/>
  <c r="C5" i="17" l="1"/>
  <c r="E11" i="17" l="1"/>
  <c r="H25" i="17" l="1"/>
  <c r="H5" i="17" s="1" a="1"/>
  <c r="H5" i="17" s="1"/>
  <c r="E10" i="17"/>
  <c r="A2" i="17"/>
  <c r="E8" i="17" l="1"/>
  <c r="E13" i="17"/>
  <c r="E14" i="17" s="1" a="1"/>
  <c r="E14" i="17" s="1"/>
  <c r="E7" i="17" l="1"/>
  <c r="E9" i="17" l="1"/>
  <c r="E15" i="17" s="1"/>
  <c r="E16" i="17" s="1"/>
  <c r="E18" i="17" s="1" a="1"/>
  <c r="E18" i="17" s="1"/>
  <c r="C24"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<sst xmlns="http://schemas.openxmlformats.org/spreadsheetml/2006/main" count="668" uniqueCount="241">
  <si>
    <t>15-Year Operating Pro Forma</t>
  </si>
  <si>
    <t>Project Name</t>
  </si>
  <si>
    <t>Subsidy Requested</t>
  </si>
  <si>
    <t>Line 1</t>
  </si>
  <si>
    <t>AHP Project Units (income restricted units)</t>
  </si>
  <si>
    <t>Line 2</t>
  </si>
  <si>
    <t>Subsidy per Unit (line 1 divided by line 2)</t>
  </si>
  <si>
    <t>Line 3</t>
  </si>
  <si>
    <t>High End of Rental Project Subsidy per Unit Range</t>
  </si>
  <si>
    <t>Line 4</t>
  </si>
  <si>
    <t>Low End of Rental Project Subsidy per Unit Range</t>
  </si>
  <si>
    <t>Line 5</t>
  </si>
  <si>
    <t>Step 1:</t>
  </si>
  <si>
    <t>Determine Subsidy per Unit Range Difference (Subtract line 5 from line 4)</t>
  </si>
  <si>
    <t>Line 6</t>
  </si>
  <si>
    <t>Step 2:</t>
  </si>
  <si>
    <t>Line 7</t>
  </si>
  <si>
    <t>Step 3:</t>
  </si>
  <si>
    <t>Subtract line 3 by line 5</t>
  </si>
  <si>
    <t>Line 8</t>
  </si>
  <si>
    <t>Step 4:</t>
  </si>
  <si>
    <t>Multiply line 8 by Scoring Factor</t>
  </si>
  <si>
    <t>Line 9</t>
  </si>
  <si>
    <t>Step 5:</t>
  </si>
  <si>
    <t>Date</t>
  </si>
  <si>
    <t>Legal Fees</t>
  </si>
  <si>
    <t>Project Approval Year</t>
  </si>
  <si>
    <t>AHP Benchmarks</t>
  </si>
  <si>
    <t>Subsidy Per Unit Score</t>
  </si>
  <si>
    <t>Points</t>
  </si>
  <si>
    <t>Determine Scoring Factor (Divide possible category points by line 6)</t>
  </si>
  <si>
    <r>
      <t>Score</t>
    </r>
    <r>
      <rPr>
        <sz val="9"/>
        <rFont val="Arial"/>
        <family val="2"/>
      </rPr>
      <t xml:space="preserve"> </t>
    </r>
  </si>
  <si>
    <t>RS Means Cost by City Zip</t>
  </si>
  <si>
    <t>RS Means Cost by State</t>
  </si>
  <si>
    <t>Disbursement IM Financial Workbook Version Changes Log</t>
  </si>
  <si>
    <t>GoldsteE</t>
  </si>
  <si>
    <t>Financial Workbook</t>
  </si>
  <si>
    <t>Version</t>
  </si>
  <si>
    <t>Tab</t>
  </si>
  <si>
    <t>Description of Change from Previous Version</t>
  </si>
  <si>
    <t>Workbook Instructions and Notes</t>
  </si>
  <si>
    <t>Benchmarks</t>
  </si>
  <si>
    <t xml:space="preserve">Added 2017 as an option for the subsidy per unit calculation. </t>
  </si>
  <si>
    <t>Changed explanation field for developer fee benchmark deviation to be editable and unshaded.</t>
  </si>
  <si>
    <t xml:space="preserve">Added 2018 as an option for the subsidy per unit calculation. </t>
  </si>
  <si>
    <t>Rental</t>
  </si>
  <si>
    <t>Revised Rent Roll Worksheet Item #7 to match application workbook changes. Removed "Projects must meet the 30% rent test (exclusive of utilities)." Added,  "Indicate the amount of rent subsidy, if applicable, and the amount of rent paid by the tenant. Enter the scheduled rent and rental subsidy for each type of unit. AHP guidelines require that the rent paid by each household (excluding utilities) not exceed 30% of the targeted income for the unit. The farthest column to the right shows if a unit passes or fails this “30% Rent Test.”</t>
  </si>
  <si>
    <t xml:space="preserve">Uses of Funds Worksheet: Revised item #9 to reflect application changes related to new treatment of social service reserves. After "Capitalized operating reserves," added " (such as operating, replacement, transition, or social service reserves)." </t>
  </si>
  <si>
    <t xml:space="preserve">Uses of Funds Worksheet: Removed former item #11 to reflect application changes related to new treatment of social service reserves, "If capitalized social service, start-up, or in-service reserves are included in the development budget, they will be considered developer fee. Ensure the developer fee meets the Bank’s benchmark." Renumbered other items accordingly. </t>
  </si>
  <si>
    <t>Sources of Funds Worksheet Item #3: Corrected spelling of "Not."</t>
  </si>
  <si>
    <t xml:space="preserve">Year 1 Operating Pro Forma Worksheet Item #2: Added "current" before "expected income and operating expenses." </t>
  </si>
  <si>
    <t>AHP Benchmarks Worksheet Item #1: Revised description to match changes made to application workbook. Added, "Supporting documentation from a third party is required for the Construction Cost per Square Foot, Capitalized Replacement Reserve, and Capitalized Operating Reserve benchmark deviations, and is preferred for all other benchmark deviations."</t>
  </si>
  <si>
    <t>AHP Benchmarks Worksheet Item #2: Revised description to match changes made to application workbook. After "RS Means," replaced "list of construction costs per square-foot by building type and location" with, "per square foot construction cost guidelines provided on the Bank's website."</t>
  </si>
  <si>
    <t>Rent Roll</t>
  </si>
  <si>
    <t>Format cells in the Bedroom Size column to limit to only numerical values.</t>
  </si>
  <si>
    <t>Added comment in F9, F15 and F16 to match application workbook changes. "Third party supporting documentation must be provided for benchmark deviations explanations."</t>
  </si>
  <si>
    <t xml:space="preserve">Cell B44: Updated formula to calculate benchmark correctly when no partnership management is shown in the operating pro forma. Previously the Benchmark would incorrectly  state "No" when the value was zero or blank. </t>
  </si>
  <si>
    <t>Under Rent Roll Worksheet item #7, changed the first sentence to "Enter the scheduled rent and rental subsidy for each unit." (removed the language ...each 'type of' unit)</t>
  </si>
  <si>
    <t xml:space="preserve">Rent Roll   </t>
  </si>
  <si>
    <t xml:space="preserve">Updated cell A2. "Version 4.9 Updated 6/30/18." </t>
  </si>
  <si>
    <t>Rent Roll Summary</t>
  </si>
  <si>
    <t>Fixed formula in "Number of Observations" cell D42 to equal total targeted units in cell D15, so that it incorporates efficiency units with 0 bedrooms, but does not count any non-income restricted units.</t>
  </si>
  <si>
    <t>Uses of Funds</t>
  </si>
  <si>
    <t>Added a line item "Holding Costs" (line 11) in between Land Cost and Demolition under the "Land Cost/Acquisition" sub-category.</t>
  </si>
  <si>
    <t>Sources of Funds</t>
  </si>
  <si>
    <t>Changed cells A30, A40, and A50 to say "Interest Rate" instead of "Index rate" and removed the rows that asked for the "spread over base index rate (%)." Updated cells C31, D31, C41 and D41 to equal the interest rate input into cells C30, D30, C40, and D40, respectively.</t>
  </si>
  <si>
    <t>Updated Operating cost per unit per year (row 38) limits to align with Implementation Plan, with lower limit of $4,000 and upper limit of $8,000.</t>
  </si>
  <si>
    <t>Updated cell B10, construction cost per square foot calculation, to remove site work, environmental remediation, and hard cost contingency line items from numerator.</t>
  </si>
  <si>
    <t>Added language to Construction cost per square foot explanation that states what line items are not included in the calculation and that sponsors cannot use those line items to justify benchmark deviations, "Calculation takes total new construction or rehab costs, minus site work, environmental remediation, and hard cost contingency, and divides it by total residential square footage. On- or off-site work, environmental remediation, or hard cost contingency line items cannot be used to explain benchmark deviations."</t>
  </si>
  <si>
    <t>Removed the following phrase from the last sentence in cell D16 regarding capitalized operating reserves: "at time of project completion."</t>
  </si>
  <si>
    <t>Added instructions for 15-Year Commercial Operating Pro Forma, RS Means Cost by City Zip, and RSMeans Cost by State worksheets</t>
  </si>
  <si>
    <t>Updated Version number (4.10) and date</t>
  </si>
  <si>
    <t>Added columns AE to AG to summarize units with rental subsidy that feeds into the Rent Roll Summary tab.</t>
  </si>
  <si>
    <t>Added a Rental Subsidy Summary box that tallies all units receiving rental subsidy by bedroom type and averages the total rent received for those unit types.</t>
  </si>
  <si>
    <t xml:space="preserve">Rental </t>
  </si>
  <si>
    <t xml:space="preserve">Added correct formulas to cells C11 and D11 (previously missing). </t>
  </si>
  <si>
    <t>Year 1 Operating Proforma</t>
  </si>
  <si>
    <t>Removed commercial vacancy rate row under "Income Assumptions." Commercial Income line (row 11) is now pulling from 15-Year Commercial Operating Pro Forma.</t>
  </si>
  <si>
    <t>Added row under "Expense Assumptions" for commercial expenses (row 34). Under the "Project Not Complete/Project Complete" column, the commercial expense cell (E33) is pulling from the 15-Year Commercial Operating Pro Forma if the commercial space for the project is not on a triple net lease (NNN) or if the sponsor does not answer the question about NNN.</t>
  </si>
  <si>
    <t>Added row under "Expense Assumptions" for commercial expenses (row 34). This amount is pulling from the 15-Year Commercial Operating Pro Forma if the commercial space for the project is not on a triple net lease (NNN) or if the sponsor does not answer the question about NNN.</t>
  </si>
  <si>
    <t>15-Year Commercial Operating Pro Forma</t>
  </si>
  <si>
    <t>Added worksheet for commercial income and expenses. Added text box at the bottom of the worksheet for sponsors to explain any variances between the "At Application" and "Year 1" figures.</t>
  </si>
  <si>
    <t>Changed formula in cell B33, Vacancy and bad debt ratio: commercial, to pull the figure from the 15-Year Commercial Operating Pro Forma. Also, changed the formula in cell E33 to reference income in the 15-Year Commercial Operating Pro Forma to determine if this benchmark is applicable.</t>
  </si>
  <si>
    <t>Changed note in the Construction Cost Per Square Foot benchmark explanation cell (F9) to reference the RS Means costs by zip code and state, now included in the workbook.</t>
  </si>
  <si>
    <t xml:space="preserve">Added 2019 as an option for the subsidy per unit calculation. </t>
  </si>
  <si>
    <t>Added RSMeans Gross Residential Square Footage Cost Estimates for 2019 for users to reference.</t>
  </si>
  <si>
    <t>Explanation box in rows 44-48 needs to be unprotected so that users can write in it.</t>
  </si>
  <si>
    <t xml:space="preserve"> Year 1 and 15-Year Operating Pro Forma</t>
  </si>
  <si>
    <t>All tabs</t>
  </si>
  <si>
    <t xml:space="preserve">Line 11 added for Total construction hard costs. Formula calculates all costs under "New Construction/Rehab" except for Environmental Remediation and Hard Cost Contingency. </t>
  </si>
  <si>
    <t>RSMeans Cost by City Zip</t>
  </si>
  <si>
    <t>RSMeans Cost by State</t>
  </si>
  <si>
    <t>WirtzR</t>
  </si>
  <si>
    <t>Updated By</t>
  </si>
  <si>
    <t>Subsidy Per Unit</t>
  </si>
  <si>
    <t>Log</t>
  </si>
  <si>
    <t xml:space="preserve">Added "accrued soft debt interest" to non-cash costs (#5) under Uses of Funds worksheet. </t>
  </si>
  <si>
    <t xml:space="preserve">Remember to lock and hide Log tab when finalized. </t>
  </si>
  <si>
    <t>New version number and logo (5.0)</t>
  </si>
  <si>
    <r>
      <t>Updated RSMeans to 2020 numbers and removed reference to State numbers.</t>
    </r>
    <r>
      <rPr>
        <sz val="11"/>
        <color rgb="FFFF0000"/>
        <rFont val="Calibri"/>
        <family val="2"/>
        <scheme val="minor"/>
      </rPr>
      <t xml:space="preserve"> </t>
    </r>
  </si>
  <si>
    <t xml:space="preserve">Added another line to reflect possible third loan for term of permanent financing (B46-B48). </t>
  </si>
  <si>
    <t>Language in A15-A16 updated to refer to "income restricted."</t>
  </si>
  <si>
    <t>Change text in box A8 and A9, under Income Assumptions to refer to "income restricted."</t>
  </si>
  <si>
    <t>Moved Owner-Occupied updates to OO workbook.</t>
  </si>
  <si>
    <r>
      <rPr>
        <sz val="11"/>
        <rFont val="Calibri"/>
        <family val="2"/>
        <scheme val="minor"/>
      </rPr>
      <t>Added Change Log tab.</t>
    </r>
    <r>
      <rPr>
        <sz val="11"/>
        <color rgb="FFFF0000"/>
        <rFont val="Calibri"/>
        <family val="2"/>
        <scheme val="minor"/>
      </rPr>
      <t xml:space="preserve"> </t>
    </r>
  </si>
  <si>
    <t xml:space="preserve">Added 2020 as a year to select in the drop down menu. </t>
  </si>
  <si>
    <t>Round to 2 decimal places for debt service coverage ratio.</t>
  </si>
  <si>
    <t>Removed Site Work from list of items that can't be used to explain a deviation.</t>
  </si>
  <si>
    <t xml:space="preserve">Rent Roll  </t>
  </si>
  <si>
    <t>Year 1 Operating Pro Forma</t>
  </si>
  <si>
    <t>Added a period to complete the sentence in cell C50.</t>
  </si>
  <si>
    <t>Any "No" response in Column E is now highlighted yellow (Conditional Formatting).</t>
  </si>
  <si>
    <t>Adjusted formula in B10 (Construction costs per square foot calculation). Calculation now factors in Site Work in the Sources &amp; Uses of Funds tab.</t>
  </si>
  <si>
    <t>Removed tab when RSMeans confirmed this tab is not relevant.</t>
  </si>
  <si>
    <t>Removed leftover formula from cell D80.</t>
  </si>
  <si>
    <t>Cells C37-D37 and C47-D47 formatted to include a comma, no decimal places, and no dollar sign, same as D27.</t>
  </si>
  <si>
    <t>Conditionally formatted cells B47-B49 to highlight any loan term under 15 years in length.</t>
  </si>
  <si>
    <t>Centered perm loan term number in cells B47-B49.</t>
  </si>
  <si>
    <t>Net Cash Flow: updated formula to trigger a "No" in column E if cash flow is negative.</t>
  </si>
  <si>
    <t xml:space="preserve">Protected cells Z250-AC250. </t>
  </si>
  <si>
    <t>Reformated cells 24F, 27F, 37F, and 47F to show two decimal places.</t>
  </si>
  <si>
    <t>Aligned cell formatting to Custom for both columns C and D for fillable cells in rows 28-54.</t>
  </si>
  <si>
    <t>Removed colon after Management Fee.</t>
  </si>
  <si>
    <t>CCPSF narrative: changed "off-site work" to "off-site improvements" to match wording in Uses of Funds.</t>
  </si>
  <si>
    <t>Added ROUNDDOWN formula for cell B42 - no longer displays anything in the cell if net cash flow is less than 0.1%</t>
  </si>
  <si>
    <t>Removed duplicate tab title from upper right-hand corner</t>
  </si>
  <si>
    <t>Added clarifying language to Sources of Funds item #6 to show HCD payments can be added to Loan 3 debt service section</t>
  </si>
  <si>
    <t>30% Rent Test - slightly updated formula so that if rent paid by household equals exactly 0, "Fail" will not be shown in column T</t>
  </si>
  <si>
    <t>Removed page breaks from view under File &gt; Options &gt; Advanced</t>
  </si>
  <si>
    <t>RSMeans</t>
  </si>
  <si>
    <t>Updated year to 2021</t>
  </si>
  <si>
    <t>Input new 2021 RSMeans chart</t>
  </si>
  <si>
    <t xml:space="preserve">Subsidy per Unit </t>
  </si>
  <si>
    <t>Hid Subsidy per Unit tab as in application workbook</t>
  </si>
  <si>
    <t>Removed Subsidy per Unit section per above &amp; per application workbook changes</t>
  </si>
  <si>
    <t>Removed RSMeans by State section as this tab is no longer in workbook</t>
  </si>
  <si>
    <t>New version number (5.1) and date</t>
  </si>
  <si>
    <t>Added 3-BR tally &amp; percentage after Total Special Needs Units</t>
  </si>
  <si>
    <t>Added RS Means benchmark to CCPSF area of sheet for users to more easily see what their benchmark is</t>
  </si>
  <si>
    <t>Froze top 13 rows</t>
  </si>
  <si>
    <t>Added CCPSF calculation for projects complete in years prior to 2020 in row 11. Hidden for Bank use only</t>
  </si>
  <si>
    <t>Added grandfathering-in language for occupied rehabs to Rent Roll section</t>
  </si>
  <si>
    <t>Removed leftover zip code and left-justified AMI year cell</t>
  </si>
  <si>
    <t>Rounded cell B12 to no decimal points</t>
  </si>
  <si>
    <t>Revised cell  A13 (hidden) to remind us that calculation excludes sitework</t>
  </si>
  <si>
    <t>Revised sticky note in cell F9 to direct users to RSMeans benchmark in cell D14</t>
  </si>
  <si>
    <t>Added note under loan 3 for interest only payments</t>
  </si>
  <si>
    <t>Updated cell G4 to reference total unit count from Rent Roll Summary tab (cell D17)</t>
  </si>
  <si>
    <t>Consolidated rows 10 and 14 to make CCPSF section clearer</t>
  </si>
  <si>
    <t>New version number (5.2) and publish date</t>
  </si>
  <si>
    <t>Moved Net cashflow in Year 1 ROUNDDOWN reference from far down in column B to H43 to align with CCPSF zip code reference, changed ROUNDDOWN to 4 places instead of 3</t>
  </si>
  <si>
    <t>Fixed formula in subsidy counter, cell I23, to reference AG13</t>
  </si>
  <si>
    <t>New version number (5.3) and date</t>
  </si>
  <si>
    <t>Removed language instructing users to remove certain non-cash cost items (appraised land value, accrued soft interest, and fee waivers) to align with the 9/1 procedure update.</t>
  </si>
  <si>
    <t>Cost Estimates by City Zip</t>
  </si>
  <si>
    <t>Clarified language to match benchmark changes for 2022</t>
  </si>
  <si>
    <t xml:space="preserve">Added county dropdown for new operating cost benchmark </t>
  </si>
  <si>
    <t>Removed partnership management fee line</t>
  </si>
  <si>
    <t>Bifurcated Operating Cost PUPY benchmark to match IP update</t>
  </si>
  <si>
    <t>Dev Fee: Updated to 15%, removed dev fee amount from calculation of total development costs for this benchmark</t>
  </si>
  <si>
    <t>Removed partnership management fee benchmark</t>
  </si>
  <si>
    <t>CCPSF: updated language to match IP change, updated comment cell note to match current layout</t>
  </si>
  <si>
    <t>Add count of special needs senior units to help with determining sample size</t>
  </si>
  <si>
    <t>Add asterisk for OpEx PUPY higher cost areas</t>
  </si>
  <si>
    <t>Subsidy per Unit Score</t>
  </si>
  <si>
    <t>Update total possible points to 7 for projects awarded in 2022</t>
  </si>
  <si>
    <t>New version number (5.4) and date (1/1/22)</t>
  </si>
  <si>
    <t>Add new 2022 numbers with booster</t>
  </si>
  <si>
    <t>Updated item 10 to match item 9 in app workbook re: cap PM/AM fees</t>
  </si>
  <si>
    <t>Benchmarks - removed item 2 re: developer fee</t>
  </si>
  <si>
    <t>Unbolded AMI year entry</t>
  </si>
  <si>
    <t>Swapped AMI and MSA inputs so MSA has more room</t>
  </si>
  <si>
    <t>Line 5 Rent Roll Date, removed erroneous line</t>
  </si>
  <si>
    <t>Fixed special needs drop down (one too many blanks)</t>
  </si>
  <si>
    <t>Added "Partnership and/or Asset Management Fee" to residual receipts line description</t>
  </si>
  <si>
    <t>2021 and 2022 updated. Low end increased in 2021. Should be 15K for both 2021 and 2022. Scoring factor different for each year. Check new IP and IP that was updated at end of the 2020 for 2021</t>
  </si>
  <si>
    <t>New version number and date</t>
  </si>
  <si>
    <t>Confirm locked cells are correct and sheet has correct permissions</t>
  </si>
  <si>
    <t>Change question re: tax credit project to "What type of tax credits" - "4%, 9%, N/A"</t>
  </si>
  <si>
    <t>Add option for emergency shelter on homeless dropdown ("Yes, No, Shelter"). Change header to "Homeless or Emergency Shelter"</t>
  </si>
  <si>
    <t>Add line for Resident Services and line for Test DSCR</t>
  </si>
  <si>
    <t>Year 1 Op Pro Forma</t>
  </si>
  <si>
    <t>15-Year Op Pro Forma</t>
  </si>
  <si>
    <t>Make At Application column a dropdown option to say "At Application, At Disbursement, At Modification"</t>
  </si>
  <si>
    <t>Commercial Pro Forma</t>
  </si>
  <si>
    <t>Get rid of 2020-related language/row for CCPSF</t>
  </si>
  <si>
    <t>Make application workbook change of truncating HCC at 4 decimal places</t>
  </si>
  <si>
    <t>Instructions and Notes</t>
  </si>
  <si>
    <t>Get rid of item 6 under Year 1 Op Pro Forma re: operating deficit source placement</t>
  </si>
  <si>
    <t>Go through and make sure instructions align with all new changes</t>
  </si>
  <si>
    <t>Update with 2023 numbers</t>
  </si>
  <si>
    <t>Add "General Fund" to header</t>
  </si>
  <si>
    <t>Rename residential square footage to "Gross Building Square Footage (excluding commercial space)</t>
  </si>
  <si>
    <t>Update mgmt fee benchmark per IP change</t>
  </si>
  <si>
    <t>Related to above - make State a dropdown list</t>
  </si>
  <si>
    <t>At Disbursement</t>
  </si>
  <si>
    <t>At Modification</t>
  </si>
  <si>
    <t>Update question to "Tax Credit Type"</t>
  </si>
  <si>
    <t>DSCR format to 2 decimal places</t>
  </si>
  <si>
    <t>Adjust CCPSF language to reflect that completed projects can use cost cert to validate deviation</t>
  </si>
  <si>
    <t>Fix CCPSF benchmark so cell displays as Blank instead of FALSE</t>
  </si>
  <si>
    <t>Add count of shelter units</t>
  </si>
  <si>
    <t>Unlock dropdown cell (F6)</t>
  </si>
  <si>
    <t>StaudenS</t>
  </si>
  <si>
    <t>Added variance $ and % for Resident Services line</t>
  </si>
  <si>
    <t>Mandatory debt fee payments updated to not trend and cells are locked</t>
  </si>
  <si>
    <t>Workbook Instructions and Notes and 15-Year Operating Pro Forma</t>
  </si>
  <si>
    <t>Note added on cell C4 to match Uses of Funds. "Please select from drop down menu"</t>
  </si>
  <si>
    <t>Garages included in the description for square footage</t>
  </si>
  <si>
    <t>Language updated to align between the workbook instructions and notes and notes on the bottom of the 15-year operating pro forma.</t>
  </si>
  <si>
    <t>Note added in cell Q11 for clarity.</t>
  </si>
  <si>
    <t>Unbolded cell D42-G42</t>
  </si>
  <si>
    <t>Update with 2024 numbers</t>
  </si>
  <si>
    <t>Updated dropdown to include 2023 and 2024 and adjust the scoring factor per the IP</t>
  </si>
  <si>
    <t>Updated CCPSF Benchmark to read as "No" until the building type is input to the Uses of Funds tab</t>
  </si>
  <si>
    <t>Updated "Rent Roll" sections 2 and 3 to reflect new dropdown option and inputting targeting from application, modification, or disbursement</t>
  </si>
  <si>
    <t>Created ifs statement for Operating Cost per Unit per Year. In a fresh workbook, both options will show. As soon as the county is input in the Rent Roll tab (cell C8), the applicable benchmark will remain visible, and the benchmark that is not applicable will be blank.</t>
  </si>
  <si>
    <t>Make At Application column (cell C4) a dropdown option to say "At Application, At Disbursement, At Modification," unlocked cell, and changed color to indicate cell is editable.</t>
  </si>
  <si>
    <t>Update formula in E47 Net Cash Flow to an if statement so values between 0 and -1 round to 0 so the Cash Flow benchmark deviation will not populate when the cash flow is negative due to rounding errors</t>
  </si>
  <si>
    <t>Update formula in Net Cash Flow to an if statement so values between 0 and -1 round to 0 so the Cash Flow benchmark deviation will not populate when the cash flow is negative due to rounding errors</t>
  </si>
  <si>
    <t>DATE</t>
  </si>
  <si>
    <t>TRIBAL NATIONS PROGRAM GRANT AMOUNT REQUESTED</t>
  </si>
  <si>
    <t>Comments</t>
  </si>
  <si>
    <t>PREDEVELOPMENT / HOUSING PROJECT COST ITEMS</t>
  </si>
  <si>
    <t>Amount to be Paid by Tribal Nations Program Grant</t>
  </si>
  <si>
    <t>Total Costs to be Paid by Tribal Nations Program Grant</t>
  </si>
  <si>
    <t>New Construction &amp; Rehab</t>
  </si>
  <si>
    <t>(must be in $10,000 increments)</t>
  </si>
  <si>
    <t>Grant Amount Requested Minus Total Costs (must equal $0)</t>
  </si>
  <si>
    <t>Tribal Nations Program Budget</t>
  </si>
  <si>
    <t>Other (enter if applicable)</t>
  </si>
  <si>
    <t>Land Cost &amp; Acquisition</t>
  </si>
  <si>
    <t>GRANT RECIPIENT</t>
  </si>
  <si>
    <t>Demolition</t>
  </si>
  <si>
    <t>Construction Management</t>
  </si>
  <si>
    <t>Infrastructure or Site Work</t>
  </si>
  <si>
    <t>Consultant Reports</t>
  </si>
  <si>
    <t xml:space="preserve">Architectural &amp; Engineering Fees </t>
  </si>
  <si>
    <t>Permit Processing Fees</t>
  </si>
  <si>
    <t>Local Development Impact Fees</t>
  </si>
  <si>
    <t>Environmental Review and Remediation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</si>
</sst>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
    <numFmt numFmtId="166" formatCode="_(* #,##0.000000_);_(* \(#,##0.000000\);_(* &quot;-&quot;??_);_(@_)"/>
    <numFmt numFmtId="167" formatCode="_(&quot;$&quot;* #,##0_);_(&quot;$&quot;* \(#,##0\);_(&quot;$&quot;*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b/>
      <sz val="9"/>
      <color indexed="8"/>
      <name val="Arial"/>
      <family val="2"/>
    </font>
    <font>
      <sz val="10"/>
      <name val="Arial"/>
      <family val="2"/>
    </font>
    <font>
      <sz val="10"/>
      <color indexed="12"/>
      <name val="Arial"/>
      <family val="2"/>
    </font>
    <font>
      <sz val="8"/>
      <name val="Arial"/>
      <family val="2"/>
    </font>
    <font>
      <b/>
      <sz val="14"/>
      <name val="Arial"/>
      <family val="2"/>
    </font>
    <font>
      <sz val="10"/>
      <name val="Helv"/>
    </font>
    <font>
      <sz val="11"/>
      <name val="Arial"/>
      <family val="2"/>
    </font>
    <font>
      <sz val="11"/>
      <name val="Arial"/>
      <family val="2"/>
    </font>
    <font>
      <b/>
      <sz val="9"/>
      <color theme="1"/>
      <name val="Arial"/>
      <family val="2"/>
    </font>
    <font>
      <sz val="11"/>
      <color rgb="FFFF0000"/>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0"/>
      <name val="Arial"/>
      <family val="2"/>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6"/>
        <bgColor indexed="64"/>
      </patternFill>
    </fill>
    <fill>
      <patternFill patternType="solid">
        <fgColor indexed="44"/>
        <bgColor indexed="64"/>
      </patternFill>
    </fill>
    <fill>
      <patternFill patternType="solid">
        <fgColor rgb="FFCCFFCC"/>
        <bgColor indexed="64"/>
      </patternFill>
    </fill>
    <fill>
      <patternFill patternType="solid">
        <fgColor theme="4" tint="0.39997558519241921"/>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1">
    <xf numFmtId="0" fontId="0" fillId="0" borderId="0"/>
    <xf numFmtId="43" fontId="38" fillId="0" borderId="0" applyFont="0" applyFill="0" applyBorder="0" applyAlignment="0" applyProtection="0"/>
    <xf numFmtId="0" fontId="38" fillId="0" borderId="0"/>
    <xf numFmtId="0" fontId="38" fillId="0" borderId="0"/>
    <xf numFmtId="37" fontId="46" fillId="0" borderId="0"/>
    <xf numFmtId="9" fontId="38" fillId="0" borderId="0" applyFont="0" applyFill="0" applyBorder="0" applyAlignment="0" applyProtection="0"/>
    <xf numFmtId="0" fontId="37" fillId="0" borderId="0"/>
    <xf numFmtId="0" fontId="37" fillId="0" borderId="0"/>
    <xf numFmtId="0" fontId="37" fillId="0" borderId="0"/>
    <xf numFmtId="0" fontId="38" fillId="0" borderId="0"/>
    <xf numFmtId="44" fontId="54" fillId="0" borderId="0" applyFont="0" applyFill="0" applyBorder="0" applyAlignment="0" applyProtection="0"/>
  </cellStyleXfs>
  <cellXfs count="185">
    <xf numFmtId="0" fontId="0" fillId="0" borderId="0" xfId="0"/>
    <xf numFmtId="164" fontId="42" fillId="0" borderId="0" xfId="1" applyNumberFormat="1" applyFont="1" applyProtection="1"/>
    <xf numFmtId="0" fontId="38" fillId="0" borderId="0" xfId="3"/>
    <xf numFmtId="0" fontId="40" fillId="0" borderId="0" xfId="0" applyFont="1" applyAlignment="1">
      <alignment vertical="center"/>
    </xf>
    <xf numFmtId="0" fontId="40" fillId="2" borderId="1" xfId="0" applyFont="1" applyFill="1" applyBorder="1" applyAlignment="1">
      <alignment vertical="center"/>
    </xf>
    <xf numFmtId="165" fontId="39" fillId="0" borderId="0" xfId="1" applyNumberFormat="1" applyFont="1" applyProtection="1"/>
    <xf numFmtId="0" fontId="39" fillId="0" borderId="0" xfId="0" applyFont="1" applyAlignment="1">
      <alignment horizontal="center" vertical="top"/>
    </xf>
    <xf numFmtId="0" fontId="39" fillId="0" borderId="0" xfId="0" applyFont="1"/>
    <xf numFmtId="0" fontId="45" fillId="0" borderId="0" xfId="3" applyFont="1" applyAlignment="1">
      <alignment vertical="center"/>
    </xf>
    <xf numFmtId="0" fontId="40" fillId="0" borderId="0" xfId="3" applyFont="1" applyAlignment="1">
      <alignment vertical="center"/>
    </xf>
    <xf numFmtId="0" fontId="38" fillId="0" borderId="0" xfId="3" applyAlignment="1">
      <alignment horizontal="left"/>
    </xf>
    <xf numFmtId="0" fontId="47" fillId="0" borderId="0" xfId="0" applyFont="1"/>
    <xf numFmtId="0" fontId="47" fillId="0" borderId="0" xfId="3" applyFont="1"/>
    <xf numFmtId="0" fontId="0" fillId="0" borderId="0" xfId="0" applyAlignment="1">
      <alignment horizontal="left"/>
    </xf>
    <xf numFmtId="0" fontId="42" fillId="0" borderId="0" xfId="3" applyFont="1"/>
    <xf numFmtId="37" fontId="42" fillId="0" borderId="0" xfId="4" applyFont="1"/>
    <xf numFmtId="0" fontId="38" fillId="0" borderId="0" xfId="3" applyAlignment="1">
      <alignment vertical="center"/>
    </xf>
    <xf numFmtId="37" fontId="42" fillId="0" borderId="0" xfId="4" applyFont="1" applyAlignment="1">
      <alignment vertical="center"/>
    </xf>
    <xf numFmtId="0" fontId="48" fillId="0" borderId="0" xfId="0" applyFont="1"/>
    <xf numFmtId="0" fontId="48" fillId="0" borderId="0" xfId="0" applyFont="1" applyAlignment="1">
      <alignment horizontal="left"/>
    </xf>
    <xf numFmtId="43" fontId="42" fillId="0" borderId="0" xfId="3" applyNumberFormat="1" applyFont="1"/>
    <xf numFmtId="37" fontId="42" fillId="0" borderId="0" xfId="4" applyFont="1" applyAlignment="1">
      <alignment horizontal="left"/>
    </xf>
    <xf numFmtId="9" fontId="43" fillId="0" borderId="0" xfId="5" applyFont="1" applyProtection="1"/>
    <xf numFmtId="37" fontId="46" fillId="0" borderId="0" xfId="4"/>
    <xf numFmtId="37" fontId="46" fillId="0" borderId="0" xfId="4" applyAlignment="1">
      <alignment horizontal="left"/>
    </xf>
    <xf numFmtId="0" fontId="39" fillId="0" borderId="0" xfId="3" applyFont="1"/>
    <xf numFmtId="37" fontId="39" fillId="0" borderId="0" xfId="3" applyNumberFormat="1" applyFont="1" applyAlignment="1">
      <alignment vertical="center"/>
    </xf>
    <xf numFmtId="0" fontId="39" fillId="0" borderId="0" xfId="0" applyFont="1" applyAlignment="1">
      <alignment horizontal="left"/>
    </xf>
    <xf numFmtId="164" fontId="39" fillId="2" borderId="1" xfId="1" applyNumberFormat="1" applyFont="1" applyFill="1" applyBorder="1" applyAlignment="1" applyProtection="1">
      <alignment horizontal="right" vertical="center"/>
    </xf>
    <xf numFmtId="43" fontId="40" fillId="2" borderId="1" xfId="1" applyFont="1" applyFill="1" applyBorder="1" applyAlignment="1">
      <alignment horizontal="center" vertical="center" wrapText="1"/>
    </xf>
    <xf numFmtId="0" fontId="39" fillId="0" borderId="0" xfId="3" applyFont="1" applyAlignment="1">
      <alignment horizontal="left" vertical="center"/>
    </xf>
    <xf numFmtId="43" fontId="39" fillId="0" borderId="0" xfId="1" applyFont="1" applyFill="1" applyBorder="1" applyAlignment="1">
      <alignment horizontal="left" vertical="center" wrapText="1"/>
    </xf>
    <xf numFmtId="164" fontId="39" fillId="0" borderId="0" xfId="1" applyNumberFormat="1" applyFont="1" applyFill="1" applyBorder="1" applyAlignment="1">
      <alignment horizontal="right" vertical="center"/>
    </xf>
    <xf numFmtId="0" fontId="39" fillId="0" borderId="0" xfId="3" applyFont="1" applyAlignment="1">
      <alignment horizontal="center" vertical="center"/>
    </xf>
    <xf numFmtId="0" fontId="40" fillId="2" borderId="3" xfId="3" applyFont="1" applyFill="1" applyBorder="1" applyAlignment="1">
      <alignment horizontal="center" vertical="center" wrapText="1"/>
    </xf>
    <xf numFmtId="164" fontId="39" fillId="2" borderId="5" xfId="1" applyNumberFormat="1" applyFont="1" applyFill="1" applyBorder="1" applyAlignment="1">
      <alignment horizontal="right" vertical="center"/>
    </xf>
    <xf numFmtId="0" fontId="40" fillId="2" borderId="1" xfId="3" applyFont="1" applyFill="1" applyBorder="1" applyAlignment="1">
      <alignment horizontal="center" vertical="center"/>
    </xf>
    <xf numFmtId="166" fontId="39" fillId="2" borderId="5" xfId="1" applyNumberFormat="1" applyFont="1" applyFill="1" applyBorder="1" applyAlignment="1">
      <alignment horizontal="right" vertical="center"/>
    </xf>
    <xf numFmtId="0" fontId="40" fillId="0" borderId="0" xfId="3" applyFont="1" applyAlignment="1">
      <alignment horizontal="center" vertical="center" wrapText="1"/>
    </xf>
    <xf numFmtId="0" fontId="40" fillId="2" borderId="3" xfId="3" applyFont="1" applyFill="1" applyBorder="1" applyAlignment="1">
      <alignment horizontal="center" wrapText="1"/>
    </xf>
    <xf numFmtId="0" fontId="39" fillId="0" borderId="0" xfId="3" applyFont="1" applyAlignment="1">
      <alignment horizontal="left"/>
    </xf>
    <xf numFmtId="0" fontId="39" fillId="3" borderId="1" xfId="0" applyFont="1" applyFill="1" applyBorder="1" applyAlignment="1" applyProtection="1">
      <alignment horizontal="left"/>
      <protection locked="0"/>
    </xf>
    <xf numFmtId="164" fontId="41" fillId="2" borderId="3" xfId="0" applyNumberFormat="1" applyFont="1" applyFill="1" applyBorder="1" applyAlignment="1">
      <alignment horizontal="left" vertical="center" wrapText="1"/>
    </xf>
    <xf numFmtId="43" fontId="39" fillId="2" borderId="1" xfId="1" applyFont="1" applyFill="1" applyBorder="1" applyAlignment="1">
      <alignment horizontal="right" vertical="center"/>
    </xf>
    <xf numFmtId="1" fontId="41" fillId="0" borderId="1" xfId="0" applyNumberFormat="1" applyFont="1" applyBorder="1" applyAlignment="1" applyProtection="1">
      <alignment horizontal="center" vertical="center" wrapText="1"/>
      <protection locked="0"/>
    </xf>
    <xf numFmtId="43" fontId="40" fillId="2" borderId="5" xfId="1" applyFont="1" applyFill="1" applyBorder="1" applyAlignment="1">
      <alignment horizontal="right" vertical="center"/>
    </xf>
    <xf numFmtId="0" fontId="40" fillId="0" borderId="6" xfId="3" applyFont="1" applyBorder="1" applyAlignment="1">
      <alignment horizontal="right" vertical="center"/>
    </xf>
    <xf numFmtId="164" fontId="39" fillId="6" borderId="1" xfId="1" applyNumberFormat="1" applyFont="1" applyFill="1" applyBorder="1" applyAlignment="1" applyProtection="1">
      <alignment horizontal="right" vertical="center"/>
    </xf>
    <xf numFmtId="0" fontId="49" fillId="0" borderId="4" xfId="0" applyFont="1" applyBorder="1" applyAlignment="1">
      <alignment horizontal="right" vertical="center"/>
    </xf>
    <xf numFmtId="0" fontId="38" fillId="0" borderId="0" xfId="0" applyFont="1"/>
    <xf numFmtId="0" fontId="52" fillId="0" borderId="0" xfId="6" applyFont="1"/>
    <xf numFmtId="0" fontId="37" fillId="0" borderId="0" xfId="6"/>
    <xf numFmtId="0" fontId="37" fillId="0" borderId="0" xfId="6" applyAlignment="1">
      <alignment horizontal="left" vertical="top" wrapText="1"/>
    </xf>
    <xf numFmtId="14" fontId="37" fillId="0" borderId="0" xfId="6" applyNumberFormat="1"/>
    <xf numFmtId="0" fontId="51" fillId="7" borderId="0" xfId="6" applyFont="1" applyFill="1" applyAlignment="1">
      <alignment horizontal="left" vertical="top"/>
    </xf>
    <xf numFmtId="0" fontId="51" fillId="7" borderId="0" xfId="6" applyFont="1" applyFill="1" applyAlignment="1">
      <alignment horizontal="left" vertical="top" wrapText="1"/>
    </xf>
    <xf numFmtId="0" fontId="37" fillId="0" borderId="0" xfId="6" applyAlignment="1">
      <alignment horizontal="left" vertical="top"/>
    </xf>
    <xf numFmtId="0" fontId="37" fillId="8" borderId="0" xfId="6" applyFill="1"/>
    <xf numFmtId="0" fontId="37" fillId="8" borderId="0" xfId="6" applyFill="1" applyAlignment="1">
      <alignment horizontal="left" vertical="top" wrapText="1"/>
    </xf>
    <xf numFmtId="0" fontId="50" fillId="0" borderId="0" xfId="6" applyFont="1"/>
    <xf numFmtId="0" fontId="37" fillId="0" borderId="0" xfId="7" applyAlignment="1">
      <alignment horizontal="left" vertical="top"/>
    </xf>
    <xf numFmtId="165" fontId="37" fillId="0" borderId="0" xfId="7" applyNumberFormat="1" applyAlignment="1">
      <alignment horizontal="left" vertical="top"/>
    </xf>
    <xf numFmtId="0" fontId="37" fillId="0" borderId="0" xfId="8" applyAlignment="1">
      <alignment horizontal="left" vertical="top"/>
    </xf>
    <xf numFmtId="165" fontId="37" fillId="0" borderId="0" xfId="8" applyNumberFormat="1" applyAlignment="1">
      <alignment horizontal="left" vertical="top"/>
    </xf>
    <xf numFmtId="0" fontId="36" fillId="0" borderId="0" xfId="6" applyFont="1" applyAlignment="1">
      <alignment horizontal="left" vertical="top"/>
    </xf>
    <xf numFmtId="0" fontId="53" fillId="0" borderId="0" xfId="6" applyFont="1"/>
    <xf numFmtId="2" fontId="37" fillId="0" borderId="0" xfId="6" applyNumberFormat="1" applyAlignment="1">
      <alignment horizontal="left" vertical="top"/>
    </xf>
    <xf numFmtId="0" fontId="36" fillId="0" borderId="0" xfId="6" applyFont="1"/>
    <xf numFmtId="0" fontId="36" fillId="0" borderId="0" xfId="8" applyFont="1" applyAlignment="1">
      <alignment horizontal="left" vertical="top"/>
    </xf>
    <xf numFmtId="0" fontId="37" fillId="0" borderId="0" xfId="8" applyAlignment="1">
      <alignment horizontal="left" vertical="top" wrapText="1"/>
    </xf>
    <xf numFmtId="0" fontId="53" fillId="0" borderId="0" xfId="6" applyFont="1" applyAlignment="1">
      <alignment horizontal="left" vertical="top" wrapText="1"/>
    </xf>
    <xf numFmtId="0" fontId="35" fillId="0" borderId="0" xfId="6" applyFont="1" applyAlignment="1">
      <alignment horizontal="left" vertical="top"/>
    </xf>
    <xf numFmtId="0" fontId="34" fillId="0" borderId="0" xfId="7" applyFont="1" applyAlignment="1">
      <alignment horizontal="left" vertical="top" wrapText="1"/>
    </xf>
    <xf numFmtId="0" fontId="53" fillId="0" borderId="0" xfId="7" applyFont="1" applyAlignment="1">
      <alignment horizontal="left" vertical="top" wrapText="1"/>
    </xf>
    <xf numFmtId="0" fontId="34" fillId="0" borderId="0" xfId="6" applyFont="1"/>
    <xf numFmtId="0" fontId="34" fillId="0" borderId="0" xfId="8" applyFont="1" applyAlignment="1">
      <alignment horizontal="left" vertical="top" wrapText="1"/>
    </xf>
    <xf numFmtId="0" fontId="34" fillId="0" borderId="0" xfId="6" applyFont="1" applyAlignment="1">
      <alignment horizontal="left" vertical="top"/>
    </xf>
    <xf numFmtId="0" fontId="50" fillId="0" borderId="0" xfId="6" applyFont="1" applyAlignment="1">
      <alignment horizontal="left" vertical="top" wrapText="1"/>
    </xf>
    <xf numFmtId="0" fontId="33" fillId="0" borderId="0" xfId="8" applyFont="1" applyAlignment="1">
      <alignment horizontal="left" vertical="top"/>
    </xf>
    <xf numFmtId="0" fontId="53" fillId="0" borderId="0" xfId="8" applyFont="1" applyAlignment="1">
      <alignment horizontal="left" vertical="top" wrapText="1"/>
    </xf>
    <xf numFmtId="14" fontId="53" fillId="0" borderId="0" xfId="6" applyNumberFormat="1" applyFont="1"/>
    <xf numFmtId="0" fontId="32" fillId="0" borderId="0" xfId="6" applyFont="1"/>
    <xf numFmtId="0" fontId="32" fillId="0" borderId="0" xfId="8" applyFont="1" applyAlignment="1">
      <alignment horizontal="left" vertical="top"/>
    </xf>
    <xf numFmtId="0" fontId="32" fillId="0" borderId="0" xfId="8" applyFont="1" applyAlignment="1">
      <alignment horizontal="left" vertical="top" wrapText="1"/>
    </xf>
    <xf numFmtId="0" fontId="32" fillId="0" borderId="0" xfId="6" applyFont="1" applyAlignment="1">
      <alignment horizontal="left" vertical="top" wrapText="1"/>
    </xf>
    <xf numFmtId="0" fontId="32" fillId="0" borderId="0" xfId="7" applyFont="1" applyAlignment="1">
      <alignment horizontal="left" vertical="top" wrapText="1"/>
    </xf>
    <xf numFmtId="0" fontId="31" fillId="0" borderId="0" xfId="6" applyFont="1"/>
    <xf numFmtId="0" fontId="37" fillId="0" borderId="0" xfId="6" applyAlignment="1">
      <alignment horizontal="left"/>
    </xf>
    <xf numFmtId="0" fontId="31" fillId="0" borderId="0" xfId="6" applyFont="1" applyAlignment="1">
      <alignment horizontal="left" vertical="top" wrapText="1"/>
    </xf>
    <xf numFmtId="0" fontId="30" fillId="0" borderId="0" xfId="6" applyFont="1"/>
    <xf numFmtId="0" fontId="30" fillId="0" borderId="0" xfId="6" applyFont="1" applyAlignment="1">
      <alignment horizontal="left" vertical="top" wrapText="1"/>
    </xf>
    <xf numFmtId="0" fontId="29" fillId="0" borderId="0" xfId="6" applyFont="1"/>
    <xf numFmtId="0" fontId="29" fillId="0" borderId="0" xfId="6" applyFont="1" applyAlignment="1">
      <alignment horizontal="left" vertical="top" wrapText="1"/>
    </xf>
    <xf numFmtId="0" fontId="28" fillId="0" borderId="0" xfId="6" applyFont="1" applyAlignment="1">
      <alignment horizontal="left" vertical="top" wrapText="1"/>
    </xf>
    <xf numFmtId="0" fontId="27" fillId="0" borderId="0" xfId="6" applyFont="1"/>
    <xf numFmtId="0" fontId="27" fillId="0" borderId="0" xfId="6" applyFont="1" applyAlignment="1">
      <alignment horizontal="left" vertical="top" wrapText="1"/>
    </xf>
    <xf numFmtId="0" fontId="26" fillId="0" borderId="0" xfId="6" applyFont="1"/>
    <xf numFmtId="0" fontId="26" fillId="0" borderId="0" xfId="6" applyFont="1" applyAlignment="1">
      <alignment horizontal="left" vertical="top" wrapText="1"/>
    </xf>
    <xf numFmtId="14" fontId="25" fillId="0" borderId="0" xfId="6" applyNumberFormat="1" applyFont="1" applyAlignment="1">
      <alignment horizontal="left"/>
    </xf>
    <xf numFmtId="0" fontId="24" fillId="0" borderId="0" xfId="6" applyFont="1"/>
    <xf numFmtId="0" fontId="24" fillId="0" borderId="0" xfId="6" applyFont="1" applyAlignment="1">
      <alignment horizontal="left" vertical="top" wrapText="1"/>
    </xf>
    <xf numFmtId="0" fontId="23" fillId="0" borderId="0" xfId="6" applyFont="1" applyAlignment="1">
      <alignment horizontal="left" vertical="top" wrapText="1"/>
    </xf>
    <xf numFmtId="0" fontId="22" fillId="0" borderId="0" xfId="6" applyFont="1"/>
    <xf numFmtId="0" fontId="22" fillId="0" borderId="0" xfId="6" applyFont="1" applyAlignment="1">
      <alignment horizontal="left" vertical="top" wrapText="1"/>
    </xf>
    <xf numFmtId="0" fontId="21" fillId="0" borderId="0" xfId="6" applyFont="1"/>
    <xf numFmtId="0" fontId="21" fillId="0" borderId="0" xfId="6" applyFont="1" applyAlignment="1">
      <alignment horizontal="left" vertical="top" wrapText="1"/>
    </xf>
    <xf numFmtId="14" fontId="35" fillId="0" borderId="0" xfId="6" applyNumberFormat="1" applyFont="1" applyAlignment="1">
      <alignment horizontal="left"/>
    </xf>
    <xf numFmtId="0" fontId="37" fillId="8" borderId="0" xfId="6" applyFill="1" applyAlignment="1">
      <alignment horizontal="left"/>
    </xf>
    <xf numFmtId="0" fontId="20" fillId="0" borderId="0" xfId="6" applyFont="1"/>
    <xf numFmtId="0" fontId="20" fillId="0" borderId="0" xfId="6" applyFont="1" applyAlignment="1">
      <alignment horizontal="left" vertical="top" wrapText="1"/>
    </xf>
    <xf numFmtId="14" fontId="20" fillId="0" borderId="0" xfId="6" applyNumberFormat="1" applyFont="1"/>
    <xf numFmtId="0" fontId="19" fillId="0" borderId="0" xfId="6" applyFont="1"/>
    <xf numFmtId="0" fontId="19" fillId="0" borderId="0" xfId="6" applyFont="1" applyAlignment="1">
      <alignment horizontal="left" vertical="top" wrapText="1"/>
    </xf>
    <xf numFmtId="0" fontId="18" fillId="0" borderId="0" xfId="6" applyFont="1"/>
    <xf numFmtId="0" fontId="18" fillId="0" borderId="0" xfId="6" applyFont="1" applyAlignment="1">
      <alignment horizontal="left" vertical="top" wrapText="1"/>
    </xf>
    <xf numFmtId="0" fontId="17" fillId="0" borderId="0" xfId="6" applyFont="1"/>
    <xf numFmtId="0" fontId="17" fillId="0" borderId="0" xfId="6" applyFont="1" applyAlignment="1">
      <alignment horizontal="left" vertical="top" wrapText="1"/>
    </xf>
    <xf numFmtId="0" fontId="16" fillId="0" borderId="0" xfId="6" applyFont="1"/>
    <xf numFmtId="0" fontId="15" fillId="0" borderId="0" xfId="6" applyFont="1"/>
    <xf numFmtId="0" fontId="15" fillId="0" borderId="0" xfId="6" applyFont="1" applyAlignment="1">
      <alignment horizontal="left" vertical="top" wrapText="1"/>
    </xf>
    <xf numFmtId="0" fontId="14" fillId="0" borderId="0" xfId="6" applyFont="1"/>
    <xf numFmtId="0" fontId="13" fillId="0" borderId="0" xfId="6" applyFont="1"/>
    <xf numFmtId="0" fontId="13" fillId="0" borderId="0" xfId="6" applyFont="1" applyAlignment="1">
      <alignment horizontal="left" vertical="top" wrapText="1"/>
    </xf>
    <xf numFmtId="0" fontId="12" fillId="0" borderId="0" xfId="6" applyFont="1"/>
    <xf numFmtId="0" fontId="12" fillId="0" borderId="0" xfId="6" applyFont="1" applyAlignment="1">
      <alignment horizontal="left" vertical="top" wrapText="1"/>
    </xf>
    <xf numFmtId="0" fontId="11" fillId="0" borderId="0" xfId="6" applyFont="1"/>
    <xf numFmtId="0" fontId="11" fillId="0" borderId="0" xfId="6" applyFont="1" applyAlignment="1">
      <alignment horizontal="left" vertical="top" wrapText="1"/>
    </xf>
    <xf numFmtId="0" fontId="10" fillId="0" borderId="0" xfId="6" applyFont="1"/>
    <xf numFmtId="0" fontId="9" fillId="0" borderId="0" xfId="6" applyFont="1"/>
    <xf numFmtId="0" fontId="8" fillId="0" borderId="0" xfId="6" applyFont="1" applyAlignment="1">
      <alignment horizontal="left" vertical="top" wrapText="1"/>
    </xf>
    <xf numFmtId="0" fontId="53" fillId="0" borderId="0" xfId="6" applyFont="1" applyAlignment="1">
      <alignment horizontal="left"/>
    </xf>
    <xf numFmtId="0" fontId="53" fillId="0" borderId="0" xfId="6" applyFont="1" applyAlignment="1">
      <alignment wrapText="1"/>
    </xf>
    <xf numFmtId="0" fontId="7" fillId="0" borderId="0" xfId="6" applyFont="1" applyAlignment="1">
      <alignment horizontal="left" vertical="top" wrapText="1"/>
    </xf>
    <xf numFmtId="0" fontId="6" fillId="0" borderId="0" xfId="6" applyFont="1"/>
    <xf numFmtId="0" fontId="5" fillId="0" borderId="0" xfId="6" applyFont="1"/>
    <xf numFmtId="0" fontId="4" fillId="0" borderId="0" xfId="6" applyFont="1"/>
    <xf numFmtId="0" fontId="4" fillId="0" borderId="0" xfId="6" applyFont="1" applyAlignment="1">
      <alignment horizontal="left" vertical="top" wrapText="1"/>
    </xf>
    <xf numFmtId="0" fontId="3" fillId="0" borderId="0" xfId="6" applyFont="1"/>
    <xf numFmtId="0" fontId="3" fillId="0" borderId="0" xfId="6" applyFont="1" applyAlignment="1">
      <alignment horizontal="left" vertical="top" wrapText="1"/>
    </xf>
    <xf numFmtId="0" fontId="2" fillId="0" borderId="0" xfId="6" applyFont="1" applyAlignment="1">
      <alignment horizontal="left" vertical="top" wrapText="1"/>
    </xf>
    <xf numFmtId="0" fontId="1" fillId="0" borderId="0" xfId="6" applyFont="1"/>
    <xf numFmtId="0" fontId="40" fillId="0" borderId="0" xfId="0" applyFont="1" applyAlignment="1">
      <alignment horizontal="center" vertical="center"/>
    </xf>
    <xf numFmtId="0" fontId="39" fillId="0" borderId="1" xfId="1" applyNumberFormat="1" applyFont="1" applyFill="1" applyBorder="1" applyAlignment="1" applyProtection="1">
      <alignment horizontal="left" wrapText="1"/>
      <protection locked="0"/>
    </xf>
    <xf numFmtId="37" fontId="39" fillId="0" borderId="0" xfId="0" applyNumberFormat="1" applyFont="1" applyAlignment="1">
      <alignment horizontal="left" vertical="center" shrinkToFit="1"/>
    </xf>
    <xf numFmtId="0" fontId="40" fillId="2" borderId="1" xfId="0" applyFont="1" applyFill="1" applyBorder="1" applyAlignment="1">
      <alignment horizontal="center" vertical="top" wrapText="1"/>
    </xf>
    <xf numFmtId="37" fontId="40" fillId="2" borderId="1" xfId="0" applyNumberFormat="1" applyFont="1" applyFill="1" applyBorder="1" applyAlignment="1">
      <alignment horizontal="center" vertical="top" wrapText="1"/>
    </xf>
    <xf numFmtId="37" fontId="40" fillId="2" borderId="1" xfId="0" applyNumberFormat="1" applyFont="1" applyFill="1" applyBorder="1" applyAlignment="1">
      <alignment horizontal="left" vertical="center"/>
    </xf>
    <xf numFmtId="167" fontId="40" fillId="5" borderId="1" xfId="10" applyNumberFormat="1" applyFont="1" applyFill="1" applyBorder="1" applyProtection="1"/>
    <xf numFmtId="167" fontId="40" fillId="2" borderId="1" xfId="10" applyNumberFormat="1" applyFont="1" applyFill="1" applyBorder="1" applyProtection="1"/>
    <xf numFmtId="0" fontId="39" fillId="2" borderId="1" xfId="0" applyFont="1" applyFill="1" applyBorder="1" applyAlignment="1">
      <alignment horizontal="left"/>
    </xf>
    <xf numFmtId="0" fontId="39" fillId="2" borderId="3" xfId="0" applyFont="1" applyFill="1" applyBorder="1" applyAlignment="1">
      <alignment horizontal="left"/>
    </xf>
    <xf numFmtId="0" fontId="39" fillId="2" borderId="5" xfId="0" applyFont="1" applyFill="1" applyBorder="1" applyAlignment="1">
      <alignment horizontal="left"/>
    </xf>
    <xf numFmtId="0" fontId="40" fillId="0" borderId="7" xfId="0" applyFont="1" applyBorder="1" applyAlignment="1">
      <alignment vertical="center"/>
    </xf>
    <xf numFmtId="37" fontId="40" fillId="0" borderId="8" xfId="0" applyNumberFormat="1" applyFont="1" applyBorder="1" applyAlignment="1">
      <alignment horizontal="center" vertical="center"/>
    </xf>
    <xf numFmtId="0" fontId="40" fillId="0" borderId="7" xfId="0" applyFont="1" applyBorder="1" applyAlignment="1">
      <alignment horizontal="center" vertical="center"/>
    </xf>
    <xf numFmtId="0" fontId="39" fillId="0" borderId="7" xfId="0" applyFont="1" applyBorder="1"/>
    <xf numFmtId="165" fontId="39" fillId="0" borderId="0" xfId="1" applyNumberFormat="1" applyFont="1" applyBorder="1" applyProtection="1"/>
    <xf numFmtId="0" fontId="39" fillId="0" borderId="8" xfId="0" applyFont="1" applyBorder="1"/>
    <xf numFmtId="167" fontId="39" fillId="0" borderId="3" xfId="10" applyNumberFormat="1" applyFont="1" applyFill="1" applyBorder="1" applyProtection="1">
      <protection locked="0"/>
    </xf>
    <xf numFmtId="14" fontId="39" fillId="0" borderId="3" xfId="10" applyNumberFormat="1" applyFont="1" applyFill="1" applyBorder="1" applyProtection="1">
      <protection locked="0"/>
    </xf>
    <xf numFmtId="0" fontId="39" fillId="5" borderId="3" xfId="0" applyFont="1" applyFill="1" applyBorder="1" applyAlignment="1">
      <alignment horizontal="left"/>
    </xf>
    <xf numFmtId="0" fontId="39" fillId="5" borderId="5" xfId="0" applyFont="1" applyFill="1" applyBorder="1" applyAlignment="1">
      <alignment horizontal="left"/>
    </xf>
    <xf numFmtId="0" fontId="39" fillId="2" borderId="1" xfId="0" applyFont="1" applyFill="1" applyBorder="1" applyAlignment="1">
      <alignment horizontal="left"/>
    </xf>
    <xf numFmtId="0" fontId="40" fillId="2" borderId="1" xfId="0" applyFont="1" applyFill="1" applyBorder="1" applyAlignment="1">
      <alignment horizontal="left"/>
    </xf>
    <xf numFmtId="0" fontId="40" fillId="2" borderId="3" xfId="0" applyFont="1" applyFill="1" applyBorder="1"/>
    <xf numFmtId="0" fontId="40" fillId="2" borderId="5" xfId="0" applyFont="1" applyFill="1" applyBorder="1"/>
    <xf numFmtId="0" fontId="39" fillId="2" borderId="3" xfId="0" applyFont="1" applyFill="1" applyBorder="1" applyAlignment="1">
      <alignment horizontal="left"/>
    </xf>
    <xf numFmtId="0" fontId="39" fillId="2" borderId="5" xfId="0" applyFont="1" applyFill="1" applyBorder="1" applyAlignment="1">
      <alignment horizontal="left"/>
    </xf>
    <xf numFmtId="0" fontId="45" fillId="3" borderId="0" xfId="0" applyFont="1" applyFill="1" applyAlignment="1">
      <alignment horizontal="right" vertical="top"/>
    </xf>
    <xf numFmtId="0" fontId="40" fillId="6" borderId="3" xfId="0" applyFont="1" applyFill="1" applyBorder="1" applyAlignment="1">
      <alignment horizontal="left" vertical="top" wrapText="1"/>
    </xf>
    <xf numFmtId="0" fontId="40" fillId="6" borderId="5" xfId="0" applyFont="1" applyFill="1" applyBorder="1" applyAlignment="1">
      <alignment horizontal="left" vertical="top" wrapText="1"/>
    </xf>
    <xf numFmtId="0" fontId="40" fillId="2" borderId="1" xfId="0" applyFont="1" applyFill="1" applyBorder="1" applyAlignment="1">
      <alignment horizontal="left" vertical="center"/>
    </xf>
    <xf numFmtId="0" fontId="39" fillId="2" borderId="3" xfId="0" applyFont="1" applyFill="1" applyBorder="1"/>
    <xf numFmtId="0" fontId="38" fillId="0" borderId="5" xfId="0" applyFont="1" applyBorder="1"/>
    <xf numFmtId="0" fontId="45" fillId="0" borderId="0" xfId="3" applyFont="1" applyAlignment="1">
      <alignment horizontal="right" vertical="center"/>
    </xf>
    <xf numFmtId="37" fontId="49" fillId="0" borderId="0" xfId="3" applyNumberFormat="1" applyFont="1" applyAlignment="1">
      <alignment horizontal="right" vertical="center"/>
    </xf>
    <xf numFmtId="43" fontId="40" fillId="4" borderId="3" xfId="1" applyFont="1" applyFill="1" applyBorder="1" applyAlignment="1">
      <alignment horizontal="left" vertical="center" wrapText="1"/>
    </xf>
    <xf numFmtId="43" fontId="40" fillId="4" borderId="2" xfId="1" applyFont="1" applyFill="1" applyBorder="1" applyAlignment="1">
      <alignment horizontal="left" vertical="center" wrapText="1"/>
    </xf>
    <xf numFmtId="0" fontId="0" fillId="0" borderId="5" xfId="0" applyBorder="1" applyAlignment="1">
      <alignment vertical="center"/>
    </xf>
    <xf numFmtId="164" fontId="41" fillId="2" borderId="1" xfId="0" applyNumberFormat="1" applyFont="1" applyFill="1" applyBorder="1" applyAlignment="1">
      <alignment horizontal="center" vertical="center"/>
    </xf>
    <xf numFmtId="0" fontId="40" fillId="2" borderId="3" xfId="0" applyFont="1" applyFill="1" applyBorder="1" applyAlignment="1">
      <alignment horizontal="left" vertical="center" wrapText="1"/>
    </xf>
    <xf numFmtId="0" fontId="40" fillId="2" borderId="5" xfId="0" applyFont="1" applyFill="1" applyBorder="1" applyAlignment="1">
      <alignment horizontal="left" vertical="center" wrapText="1"/>
    </xf>
    <xf numFmtId="43" fontId="40" fillId="2" borderId="2" xfId="1" applyFont="1" applyFill="1" applyBorder="1" applyAlignment="1">
      <alignment wrapText="1"/>
    </xf>
    <xf numFmtId="0" fontId="0" fillId="0" borderId="5" xfId="0" applyBorder="1"/>
    <xf numFmtId="43" fontId="39" fillId="2" borderId="2" xfId="1" applyFont="1" applyFill="1" applyBorder="1" applyAlignment="1">
      <alignment horizontal="left" vertical="center" wrapText="1"/>
    </xf>
  </cellXfs>
  <cellStyles count="11">
    <cellStyle name="Comma" xfId="1" builtinId="3"/>
    <cellStyle name="Currency" xfId="10" builtinId="4"/>
    <cellStyle name="Normal" xfId="0" builtinId="0"/>
    <cellStyle name="Normal 2" xfId="2" xr:uid="{00000000-0005-0000-0000-000003000000}"/>
    <cellStyle name="Normal 3" xfId="6" xr:uid="{59CFF711-F90B-42B6-8080-292B3389AF9F}"/>
    <cellStyle name="Normal 5" xfId="9" xr:uid="{B6F9B8EF-3F89-4405-A595-32E2E379D511}"/>
    <cellStyle name="Normal 6" xfId="7" xr:uid="{BCD210B2-2EDE-4D05-92BF-5BE63D668705}"/>
    <cellStyle name="Normal 7" xfId="8" xr:uid="{CB51506D-71DC-4649-A54C-A6BE92F25487}"/>
    <cellStyle name="Normal_Sample Project 1" xfId="3" xr:uid="{00000000-0005-0000-0000-000005000000}"/>
    <cellStyle name="Normal_Self-Score" xfId="4" xr:uid="{00000000-0005-0000-0000-000006000000}"/>
    <cellStyle name="Perc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CCFF66"/>
      <rgbColor rgb="00008080"/>
      <rgbColor rgb="00FFFF00"/>
      <rgbColor rgb="00006666"/>
      <rgbColor rgb="00006666"/>
      <rgbColor rgb="00006666"/>
      <rgbColor rgb="0033CC33"/>
      <rgbColor rgb="00006666"/>
      <rgbColor rgb="00006666"/>
      <rgbColor rgb="00006666"/>
      <rgbColor rgb="00008080"/>
      <rgbColor rgb="00C0C0C0"/>
      <rgbColor rgb="00808080"/>
      <rgbColor rgb="00003366"/>
      <rgbColor rgb="00FF6600"/>
      <rgbColor rgb="0033CC33"/>
      <rgbColor rgb="00CCFF66"/>
      <rgbColor rgb="00008080"/>
      <rgbColor rgb="00CC0066"/>
      <rgbColor rgb="00333399"/>
      <rgbColor rgb="006600CC"/>
      <rgbColor rgb="00003366"/>
      <rgbColor rgb="00FF6600"/>
      <rgbColor rgb="0033CC33"/>
      <rgbColor rgb="00CCFF66"/>
      <rgbColor rgb="00008080"/>
      <rgbColor rgb="00CC0066"/>
      <rgbColor rgb="00333399"/>
      <rgbColor rgb="006600CC"/>
      <rgbColor rgb="00006666"/>
      <rgbColor rgb="00CCFFFF"/>
      <rgbColor rgb="00CCFFCC"/>
      <rgbColor rgb="00008080"/>
      <rgbColor rgb="00CCFFCC"/>
      <rgbColor rgb="00008080"/>
      <rgbColor rgb="006ED8BF"/>
      <rgbColor rgb="00FFFFCC"/>
      <rgbColor rgb="0099CCFF"/>
      <rgbColor rgb="0000CC99"/>
      <rgbColor rgb="00CCFF66"/>
      <rgbColor rgb="00FFDD4F"/>
      <rgbColor rgb="00FFB03B"/>
      <rgbColor rgb="00FF822D"/>
      <rgbColor rgb="00006666"/>
      <rgbColor rgb="00969696"/>
      <rgbColor rgb="00003366"/>
      <rgbColor rgb="00339966"/>
      <rgbColor rgb="00006666"/>
      <rgbColor rgb="00006666"/>
      <rgbColor rgb="00006666"/>
      <rgbColor rgb="007B3AFC"/>
      <rgbColor rgb="00006666"/>
      <rgbColor rgb="00333333"/>
    </indexedColors>
    <mruColors>
      <color rgb="FFCCFFCC"/>
      <color rgb="FFFEE062"/>
      <color rgb="FF99FF99"/>
      <color rgb="FFFEE36E"/>
      <color rgb="FFB55607"/>
      <color rgb="FFFEE88A"/>
      <color rgb="FFC85F08"/>
      <color rgb="FFFEF08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57150</xdr:colOff>
      <xdr:row>0</xdr:row>
      <xdr:rowOff>57150</xdr:rowOff>
    </xdr:from>
    <xdr:to>
      <xdr:col>0</xdr:col>
      <xdr:colOff>1105840</xdr:colOff>
      <xdr:row>0</xdr:row>
      <xdr:rowOff>512445</xdr:rowOff>
    </xdr:to>
    <xdr:pic>
      <xdr:nvPicPr>
        <xdr:cNvPr id="3" name="Picture 2">
          <a:extLst>
            <a:ext uri="{FF2B5EF4-FFF2-40B4-BE49-F238E27FC236}">
              <a16:creationId xmlns:a16="http://schemas.microsoft.com/office/drawing/2014/main" id="{08C3A409-F19F-4C09-8935-5EDE3200F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57150"/>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57150</xdr:colOff>
      <xdr:row>0</xdr:row>
      <xdr:rowOff>66675</xdr:rowOff>
    </xdr:from>
    <xdr:to>
      <xdr:col>1</xdr:col>
      <xdr:colOff>479730</xdr:colOff>
      <xdr:row>1</xdr:row>
      <xdr:rowOff>171450</xdr:rowOff>
    </xdr:to>
    <xdr:pic>
      <xdr:nvPicPr>
        <xdr:cNvPr id="3" name="Picture 2">
          <a:extLst>
            <a:ext uri="{FF2B5EF4-FFF2-40B4-BE49-F238E27FC236}">
              <a16:creationId xmlns:a16="http://schemas.microsoft.com/office/drawing/2014/main" id="{8F909603-87BA-4F3B-9A47-C99B1A25C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66675"/>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0/2020%20Comp%20Round/Application%20Package/AHP-Owner-Occupied-Application-Financial-Workbook.xlsm" TargetMode="External"/><Relationship Id="rId1" Type="http://schemas.openxmlformats.org/officeDocument/2006/relationships/externalLinkPath" Target="/TEMP/2020/2020%20Comp%20Round/Application%20Package/AHP-Owner-Occupied-Application-Financial-Workbook.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hlbsf\dfs\fhlbsf-i.com\DFS\TEMP\2019\2019%20Competitive\Draft%20Application%20Materials\AHP-Rental-Application-Financial-Workbook_DRAF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orkbook Instructions and Notes"/>
      <sheetName val="Targeting &amp; Financing Sources"/>
      <sheetName val="Sources of Funds Summary"/>
      <sheetName val="Development Budget"/>
      <sheetName val="Discounted Financing"/>
      <sheetName val="Empowerment Budget"/>
      <sheetName val="Benchmarks"/>
      <sheetName val="Targeting Score"/>
      <sheetName val="Subsidy Per Unit Score"/>
      <sheetName val="AHP Application Comparison"/>
      <sheetName val="Data Import Summary"/>
      <sheetName val="Version 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M2" t="str">
            <v>Not Yet Compared</v>
          </cell>
        </row>
        <row r="3">
          <cell r="M3" t="str">
            <v>Not Yet Compared</v>
          </cell>
        </row>
      </sheetData>
      <sheetData sheetId="10" refreshError="1"/>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amp; Uses of Fun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6B18-DD04-4700-A0C7-D4457C910646}">
  <sheetPr>
    <pageSetUpPr autoPageBreaks="0"/>
  </sheetPr>
  <dimension ref="A1:K172"/>
  <sheetViews>
    <sheetView zoomScaleNormal="100" workbookViewId="0">
      <pane ySplit="5" topLeftCell="A144" activePane="bottomLeft" state="frozen"/>
      <selection pane="bottomLeft" activeCell="A157" sqref="A157"/>
    </sheetView>
  </sheetViews>
  <sheetFormatPr defaultColWidth="9.1796875" defaultRowHeight="14.5" x14ac:dyDescent="0.35"/>
  <cols>
    <col min="1" max="1" width="20" style="51" customWidth="1"/>
    <col min="2" max="2" width="10.36328125" style="87" bestFit="1" customWidth="1"/>
    <col min="3" max="3" width="40.81640625" style="51" customWidth="1"/>
    <col min="4" max="4" width="98.453125" style="52" customWidth="1"/>
    <col min="5" max="5" width="11.81640625" style="51" customWidth="1"/>
    <col min="6" max="6" width="10.6328125" style="51" customWidth="1"/>
    <col min="7" max="16384" width="9.1796875" style="51"/>
  </cols>
  <sheetData>
    <row r="1" spans="1:6" ht="21" x14ac:dyDescent="0.5">
      <c r="A1" s="50" t="s">
        <v>34</v>
      </c>
    </row>
    <row r="3" spans="1:6" x14ac:dyDescent="0.35">
      <c r="A3" s="59" t="s">
        <v>97</v>
      </c>
      <c r="B3" s="98"/>
      <c r="C3" s="59"/>
    </row>
    <row r="4" spans="1:6" x14ac:dyDescent="0.35">
      <c r="B4" s="106"/>
    </row>
    <row r="7" spans="1:6" x14ac:dyDescent="0.35">
      <c r="A7" s="54" t="s">
        <v>36</v>
      </c>
      <c r="B7" s="54" t="s">
        <v>37</v>
      </c>
      <c r="C7" s="54" t="s">
        <v>38</v>
      </c>
      <c r="D7" s="55" t="s">
        <v>39</v>
      </c>
      <c r="E7" s="55" t="s">
        <v>93</v>
      </c>
      <c r="F7" s="55" t="s">
        <v>24</v>
      </c>
    </row>
    <row r="8" spans="1:6" ht="72.5" x14ac:dyDescent="0.35">
      <c r="A8" s="56" t="s">
        <v>45</v>
      </c>
      <c r="B8" s="56">
        <v>4.8</v>
      </c>
      <c r="C8" s="56" t="s">
        <v>40</v>
      </c>
      <c r="D8" s="52" t="s">
        <v>46</v>
      </c>
      <c r="F8" s="53"/>
    </row>
    <row r="9" spans="1:6" ht="43.5" x14ac:dyDescent="0.35">
      <c r="A9" s="56" t="s">
        <v>45</v>
      </c>
      <c r="B9" s="56">
        <v>4.8</v>
      </c>
      <c r="C9" s="56" t="s">
        <v>40</v>
      </c>
      <c r="D9" s="52" t="s">
        <v>47</v>
      </c>
      <c r="F9" s="53"/>
    </row>
    <row r="10" spans="1:6" ht="58" x14ac:dyDescent="0.35">
      <c r="A10" s="56" t="s">
        <v>45</v>
      </c>
      <c r="B10" s="56">
        <v>4.8</v>
      </c>
      <c r="C10" s="56" t="s">
        <v>40</v>
      </c>
      <c r="D10" s="52" t="s">
        <v>48</v>
      </c>
      <c r="F10" s="53"/>
    </row>
    <row r="11" spans="1:6" x14ac:dyDescent="0.35">
      <c r="A11" s="56" t="s">
        <v>45</v>
      </c>
      <c r="B11" s="56">
        <v>4.8</v>
      </c>
      <c r="C11" s="56" t="s">
        <v>40</v>
      </c>
      <c r="D11" s="52" t="s">
        <v>49</v>
      </c>
      <c r="F11" s="53"/>
    </row>
    <row r="12" spans="1:6" ht="29" x14ac:dyDescent="0.35">
      <c r="A12" s="56" t="s">
        <v>45</v>
      </c>
      <c r="B12" s="56">
        <v>4.8</v>
      </c>
      <c r="C12" s="56" t="s">
        <v>40</v>
      </c>
      <c r="D12" s="52" t="s">
        <v>50</v>
      </c>
      <c r="F12" s="53"/>
    </row>
    <row r="13" spans="1:6" ht="77.25" customHeight="1" x14ac:dyDescent="0.35">
      <c r="A13" s="56" t="s">
        <v>45</v>
      </c>
      <c r="B13" s="56">
        <v>4.8</v>
      </c>
      <c r="C13" s="56" t="s">
        <v>40</v>
      </c>
      <c r="D13" s="52" t="s">
        <v>51</v>
      </c>
      <c r="F13" s="53"/>
    </row>
    <row r="14" spans="1:6" ht="43.5" x14ac:dyDescent="0.35">
      <c r="A14" s="56" t="s">
        <v>45</v>
      </c>
      <c r="B14" s="56">
        <v>4.8</v>
      </c>
      <c r="C14" s="56" t="s">
        <v>40</v>
      </c>
      <c r="D14" s="52" t="s">
        <v>52</v>
      </c>
      <c r="F14" s="53"/>
    </row>
    <row r="15" spans="1:6" x14ac:dyDescent="0.35">
      <c r="A15" s="56" t="s">
        <v>45</v>
      </c>
      <c r="B15" s="56">
        <v>4.8</v>
      </c>
      <c r="C15" s="56" t="s">
        <v>53</v>
      </c>
      <c r="D15" s="52" t="s">
        <v>54</v>
      </c>
      <c r="F15" s="53"/>
    </row>
    <row r="16" spans="1:6" ht="29" x14ac:dyDescent="0.35">
      <c r="A16" s="56" t="s">
        <v>45</v>
      </c>
      <c r="B16" s="56">
        <v>4.8</v>
      </c>
      <c r="C16" s="56" t="s">
        <v>27</v>
      </c>
      <c r="D16" s="52" t="s">
        <v>55</v>
      </c>
      <c r="F16" s="53"/>
    </row>
    <row r="17" spans="1:6" ht="76.5" customHeight="1" x14ac:dyDescent="0.35">
      <c r="A17" s="56" t="s">
        <v>45</v>
      </c>
      <c r="B17" s="56">
        <v>4.8</v>
      </c>
      <c r="C17" s="56" t="s">
        <v>27</v>
      </c>
      <c r="D17" s="52" t="s">
        <v>56</v>
      </c>
      <c r="F17" s="53"/>
    </row>
    <row r="18" spans="1:6" x14ac:dyDescent="0.35">
      <c r="A18" s="56" t="s">
        <v>45</v>
      </c>
      <c r="B18" s="56">
        <v>4.8</v>
      </c>
      <c r="C18" s="56" t="s">
        <v>28</v>
      </c>
      <c r="D18" s="52" t="s">
        <v>42</v>
      </c>
      <c r="F18" s="53"/>
    </row>
    <row r="19" spans="1:6" ht="29" x14ac:dyDescent="0.35">
      <c r="A19" s="56" t="s">
        <v>45</v>
      </c>
      <c r="B19" s="56">
        <v>4.9000000000000004</v>
      </c>
      <c r="C19" s="56" t="s">
        <v>40</v>
      </c>
      <c r="D19" s="52" t="s">
        <v>57</v>
      </c>
      <c r="F19" s="53"/>
    </row>
    <row r="20" spans="1:6" x14ac:dyDescent="0.35">
      <c r="A20" s="56" t="s">
        <v>45</v>
      </c>
      <c r="B20" s="56">
        <v>4.9000000000000004</v>
      </c>
      <c r="C20" s="56" t="s">
        <v>58</v>
      </c>
      <c r="D20" s="52" t="s">
        <v>59</v>
      </c>
      <c r="F20" s="53"/>
    </row>
    <row r="21" spans="1:6" ht="29" x14ac:dyDescent="0.35">
      <c r="A21" s="56" t="s">
        <v>45</v>
      </c>
      <c r="B21" s="56">
        <v>4.9000000000000004</v>
      </c>
      <c r="C21" s="56" t="s">
        <v>60</v>
      </c>
      <c r="D21" s="52" t="s">
        <v>61</v>
      </c>
      <c r="F21" s="53"/>
    </row>
    <row r="22" spans="1:6" ht="29" x14ac:dyDescent="0.35">
      <c r="A22" s="56" t="s">
        <v>45</v>
      </c>
      <c r="B22" s="56">
        <v>4.9000000000000004</v>
      </c>
      <c r="C22" s="56" t="s">
        <v>62</v>
      </c>
      <c r="D22" s="52" t="s">
        <v>63</v>
      </c>
      <c r="F22" s="53"/>
    </row>
    <row r="23" spans="1:6" ht="43.5" x14ac:dyDescent="0.35">
      <c r="A23" s="56" t="s">
        <v>45</v>
      </c>
      <c r="B23" s="56">
        <v>4.9000000000000004</v>
      </c>
      <c r="C23" s="56" t="s">
        <v>64</v>
      </c>
      <c r="D23" s="52" t="s">
        <v>65</v>
      </c>
      <c r="F23" s="53"/>
    </row>
    <row r="24" spans="1:6" ht="29" x14ac:dyDescent="0.35">
      <c r="A24" s="56" t="s">
        <v>45</v>
      </c>
      <c r="B24" s="56">
        <v>4.9000000000000004</v>
      </c>
      <c r="C24" s="56" t="s">
        <v>27</v>
      </c>
      <c r="D24" s="52" t="s">
        <v>66</v>
      </c>
      <c r="F24" s="53"/>
    </row>
    <row r="25" spans="1:6" x14ac:dyDescent="0.35">
      <c r="A25" s="56" t="s">
        <v>45</v>
      </c>
      <c r="B25" s="56">
        <v>4.9000000000000004</v>
      </c>
      <c r="C25" s="56" t="s">
        <v>27</v>
      </c>
      <c r="D25" s="52" t="s">
        <v>43</v>
      </c>
      <c r="F25" s="53"/>
    </row>
    <row r="26" spans="1:6" ht="29" x14ac:dyDescent="0.35">
      <c r="A26" s="56" t="s">
        <v>45</v>
      </c>
      <c r="B26" s="56">
        <v>4.9000000000000004</v>
      </c>
      <c r="C26" s="56" t="s">
        <v>27</v>
      </c>
      <c r="D26" s="52" t="s">
        <v>67</v>
      </c>
      <c r="F26" s="53"/>
    </row>
    <row r="27" spans="1:6" ht="72.5" x14ac:dyDescent="0.35">
      <c r="A27" s="56" t="s">
        <v>45</v>
      </c>
      <c r="B27" s="56">
        <v>4.9000000000000004</v>
      </c>
      <c r="C27" s="56" t="s">
        <v>27</v>
      </c>
      <c r="D27" s="52" t="s">
        <v>68</v>
      </c>
      <c r="F27" s="53"/>
    </row>
    <row r="28" spans="1:6" ht="29" x14ac:dyDescent="0.35">
      <c r="A28" s="56" t="s">
        <v>45</v>
      </c>
      <c r="B28" s="56">
        <v>4.9000000000000004</v>
      </c>
      <c r="C28" s="56" t="s">
        <v>27</v>
      </c>
      <c r="D28" s="52" t="s">
        <v>69</v>
      </c>
      <c r="F28" s="53"/>
    </row>
    <row r="29" spans="1:6" x14ac:dyDescent="0.35">
      <c r="A29" s="56" t="s">
        <v>45</v>
      </c>
      <c r="B29" s="56">
        <v>4.9000000000000004</v>
      </c>
      <c r="C29" s="56" t="s">
        <v>28</v>
      </c>
      <c r="D29" s="52" t="s">
        <v>44</v>
      </c>
      <c r="F29" s="53"/>
    </row>
    <row r="30" spans="1:6" x14ac:dyDescent="0.35">
      <c r="A30" s="57"/>
      <c r="B30" s="107"/>
      <c r="C30" s="57"/>
      <c r="D30" s="58"/>
      <c r="E30" s="58"/>
      <c r="F30" s="58"/>
    </row>
    <row r="31" spans="1:6" ht="29" x14ac:dyDescent="0.35">
      <c r="A31" s="56" t="s">
        <v>45</v>
      </c>
      <c r="B31" s="66">
        <v>4.0999999999999996</v>
      </c>
      <c r="C31" s="56" t="s">
        <v>40</v>
      </c>
      <c r="D31" s="52" t="s">
        <v>70</v>
      </c>
      <c r="E31" s="51" t="s">
        <v>35</v>
      </c>
      <c r="F31" s="53">
        <v>43508</v>
      </c>
    </row>
    <row r="32" spans="1:6" x14ac:dyDescent="0.35">
      <c r="A32" s="56" t="s">
        <v>45</v>
      </c>
      <c r="B32" s="66">
        <v>4.0999999999999996</v>
      </c>
      <c r="C32" s="56" t="s">
        <v>53</v>
      </c>
      <c r="D32" s="52" t="s">
        <v>71</v>
      </c>
      <c r="E32" s="51" t="s">
        <v>35</v>
      </c>
      <c r="F32" s="53">
        <v>43508</v>
      </c>
    </row>
    <row r="33" spans="1:6" x14ac:dyDescent="0.35">
      <c r="A33" s="56" t="s">
        <v>45</v>
      </c>
      <c r="B33" s="66">
        <v>4.0999999999999996</v>
      </c>
      <c r="C33" s="56" t="s">
        <v>53</v>
      </c>
      <c r="D33" s="52" t="s">
        <v>72</v>
      </c>
      <c r="E33" s="51" t="s">
        <v>35</v>
      </c>
      <c r="F33" s="53">
        <v>43508</v>
      </c>
    </row>
    <row r="34" spans="1:6" ht="29" x14ac:dyDescent="0.35">
      <c r="A34" s="56" t="s">
        <v>45</v>
      </c>
      <c r="B34" s="66">
        <v>4.0999999999999996</v>
      </c>
      <c r="C34" s="56" t="s">
        <v>60</v>
      </c>
      <c r="D34" s="52" t="s">
        <v>73</v>
      </c>
      <c r="E34" s="51" t="s">
        <v>35</v>
      </c>
      <c r="F34" s="53">
        <v>43508</v>
      </c>
    </row>
    <row r="35" spans="1:6" x14ac:dyDescent="0.35">
      <c r="A35" s="56" t="s">
        <v>74</v>
      </c>
      <c r="B35" s="66">
        <v>4.0999999999999996</v>
      </c>
      <c r="C35" s="56" t="s">
        <v>62</v>
      </c>
      <c r="D35" s="52" t="s">
        <v>75</v>
      </c>
      <c r="E35" s="51" t="s">
        <v>35</v>
      </c>
      <c r="F35" s="53">
        <v>43508</v>
      </c>
    </row>
    <row r="36" spans="1:6" ht="29" x14ac:dyDescent="0.35">
      <c r="A36" s="56" t="s">
        <v>45</v>
      </c>
      <c r="B36" s="66">
        <v>4.0999999999999996</v>
      </c>
      <c r="C36" s="56" t="s">
        <v>76</v>
      </c>
      <c r="D36" s="52" t="s">
        <v>77</v>
      </c>
      <c r="E36" s="51" t="s">
        <v>35</v>
      </c>
      <c r="F36" s="53">
        <v>43508</v>
      </c>
    </row>
    <row r="37" spans="1:6" ht="58" x14ac:dyDescent="0.35">
      <c r="A37" s="56" t="s">
        <v>45</v>
      </c>
      <c r="B37" s="66">
        <v>4.0999999999999996</v>
      </c>
      <c r="C37" s="56" t="s">
        <v>76</v>
      </c>
      <c r="D37" s="52" t="s">
        <v>78</v>
      </c>
      <c r="E37" s="51" t="s">
        <v>35</v>
      </c>
      <c r="F37" s="53">
        <v>43508</v>
      </c>
    </row>
    <row r="38" spans="1:6" ht="29" x14ac:dyDescent="0.35">
      <c r="A38" s="56" t="s">
        <v>45</v>
      </c>
      <c r="B38" s="66">
        <v>4.0999999999999996</v>
      </c>
      <c r="C38" s="56" t="s">
        <v>0</v>
      </c>
      <c r="D38" s="52" t="s">
        <v>77</v>
      </c>
      <c r="E38" s="51" t="s">
        <v>35</v>
      </c>
      <c r="F38" s="53">
        <v>43508</v>
      </c>
    </row>
    <row r="39" spans="1:6" ht="76.5" customHeight="1" x14ac:dyDescent="0.35">
      <c r="A39" s="56" t="s">
        <v>45</v>
      </c>
      <c r="B39" s="66">
        <v>4.0999999999999996</v>
      </c>
      <c r="C39" s="56" t="s">
        <v>0</v>
      </c>
      <c r="D39" s="52" t="s">
        <v>79</v>
      </c>
      <c r="E39" s="51" t="s">
        <v>35</v>
      </c>
      <c r="F39" s="53">
        <v>43508</v>
      </c>
    </row>
    <row r="40" spans="1:6" ht="29" x14ac:dyDescent="0.35">
      <c r="A40" s="56" t="s">
        <v>45</v>
      </c>
      <c r="B40" s="66">
        <v>4.0999999999999996</v>
      </c>
      <c r="C40" s="56" t="s">
        <v>80</v>
      </c>
      <c r="D40" s="52" t="s">
        <v>81</v>
      </c>
      <c r="E40" s="51" t="s">
        <v>35</v>
      </c>
      <c r="F40" s="53">
        <v>43508</v>
      </c>
    </row>
    <row r="41" spans="1:6" ht="43.5" x14ac:dyDescent="0.35">
      <c r="A41" s="56" t="s">
        <v>45</v>
      </c>
      <c r="B41" s="66">
        <v>4.0999999999999996</v>
      </c>
      <c r="C41" s="56" t="s">
        <v>27</v>
      </c>
      <c r="D41" s="52" t="s">
        <v>82</v>
      </c>
      <c r="E41" s="51" t="s">
        <v>35</v>
      </c>
      <c r="F41" s="53">
        <v>43508</v>
      </c>
    </row>
    <row r="42" spans="1:6" ht="29" x14ac:dyDescent="0.35">
      <c r="A42" s="56" t="s">
        <v>45</v>
      </c>
      <c r="B42" s="66">
        <v>4.0999999999999996</v>
      </c>
      <c r="C42" s="56" t="s">
        <v>27</v>
      </c>
      <c r="D42" s="52" t="s">
        <v>83</v>
      </c>
      <c r="E42" s="51" t="s">
        <v>35</v>
      </c>
      <c r="F42" s="53">
        <v>43508</v>
      </c>
    </row>
    <row r="43" spans="1:6" x14ac:dyDescent="0.35">
      <c r="A43" s="56" t="s">
        <v>45</v>
      </c>
      <c r="B43" s="66">
        <v>4.0999999999999996</v>
      </c>
      <c r="C43" s="56" t="s">
        <v>28</v>
      </c>
      <c r="D43" s="52" t="s">
        <v>84</v>
      </c>
      <c r="E43" s="51" t="s">
        <v>35</v>
      </c>
      <c r="F43" s="53">
        <v>43508</v>
      </c>
    </row>
    <row r="44" spans="1:6" x14ac:dyDescent="0.35">
      <c r="A44" s="56" t="s">
        <v>45</v>
      </c>
      <c r="B44" s="66">
        <v>4.0999999999999996</v>
      </c>
      <c r="C44" s="56" t="s">
        <v>32</v>
      </c>
      <c r="D44" s="52" t="s">
        <v>85</v>
      </c>
      <c r="E44" s="51" t="s">
        <v>35</v>
      </c>
      <c r="F44" s="53">
        <v>43508</v>
      </c>
    </row>
    <row r="45" spans="1:6" x14ac:dyDescent="0.35">
      <c r="A45" s="56" t="s">
        <v>45</v>
      </c>
      <c r="B45" s="66">
        <v>4.0999999999999996</v>
      </c>
      <c r="C45" s="56" t="s">
        <v>33</v>
      </c>
      <c r="D45" s="52" t="s">
        <v>85</v>
      </c>
      <c r="E45" s="51" t="s">
        <v>35</v>
      </c>
      <c r="F45" s="53">
        <v>43508</v>
      </c>
    </row>
    <row r="46" spans="1:6" x14ac:dyDescent="0.35">
      <c r="A46" s="57"/>
      <c r="B46" s="107"/>
      <c r="C46" s="57"/>
      <c r="D46" s="58"/>
      <c r="E46" s="58"/>
      <c r="F46" s="58"/>
    </row>
    <row r="47" spans="1:6" x14ac:dyDescent="0.35">
      <c r="A47" s="64" t="s">
        <v>45</v>
      </c>
      <c r="B47" s="61">
        <v>5</v>
      </c>
      <c r="C47" s="60" t="s">
        <v>88</v>
      </c>
      <c r="D47" s="72" t="s">
        <v>98</v>
      </c>
      <c r="E47" s="67" t="s">
        <v>92</v>
      </c>
      <c r="F47" s="53">
        <v>43943</v>
      </c>
    </row>
    <row r="48" spans="1:6" x14ac:dyDescent="0.35">
      <c r="A48" s="64" t="s">
        <v>45</v>
      </c>
      <c r="B48" s="61">
        <v>5</v>
      </c>
      <c r="C48" s="71" t="s">
        <v>95</v>
      </c>
      <c r="D48" s="77" t="s">
        <v>104</v>
      </c>
      <c r="E48" s="74" t="s">
        <v>92</v>
      </c>
      <c r="F48" s="53">
        <v>43910</v>
      </c>
    </row>
    <row r="49" spans="1:6" x14ac:dyDescent="0.35">
      <c r="A49" s="76" t="s">
        <v>45</v>
      </c>
      <c r="B49" s="61">
        <v>5</v>
      </c>
      <c r="C49" s="76" t="s">
        <v>95</v>
      </c>
      <c r="D49" s="70" t="s">
        <v>103</v>
      </c>
      <c r="E49" s="74" t="s">
        <v>92</v>
      </c>
      <c r="F49" s="53">
        <v>43943</v>
      </c>
    </row>
    <row r="50" spans="1:6" x14ac:dyDescent="0.35">
      <c r="A50" s="64" t="s">
        <v>45</v>
      </c>
      <c r="B50" s="61">
        <v>5</v>
      </c>
      <c r="C50" s="56" t="s">
        <v>40</v>
      </c>
      <c r="D50" s="73" t="s">
        <v>96</v>
      </c>
      <c r="E50" s="74" t="s">
        <v>92</v>
      </c>
      <c r="F50" s="53">
        <v>43943</v>
      </c>
    </row>
    <row r="51" spans="1:6" x14ac:dyDescent="0.35">
      <c r="A51" s="64" t="s">
        <v>45</v>
      </c>
      <c r="B51" s="61">
        <v>5</v>
      </c>
      <c r="C51" s="60" t="s">
        <v>41</v>
      </c>
      <c r="D51" s="85" t="s">
        <v>111</v>
      </c>
      <c r="E51" s="67" t="s">
        <v>92</v>
      </c>
      <c r="F51" s="53">
        <v>43910</v>
      </c>
    </row>
    <row r="52" spans="1:6" ht="29" x14ac:dyDescent="0.35">
      <c r="A52" s="64" t="s">
        <v>45</v>
      </c>
      <c r="B52" s="63">
        <v>5</v>
      </c>
      <c r="C52" s="62" t="s">
        <v>41</v>
      </c>
      <c r="D52" s="83" t="s">
        <v>112</v>
      </c>
      <c r="E52" s="67" t="s">
        <v>92</v>
      </c>
      <c r="F52" s="53">
        <v>43910</v>
      </c>
    </row>
    <row r="53" spans="1:6" x14ac:dyDescent="0.35">
      <c r="A53" s="64" t="s">
        <v>45</v>
      </c>
      <c r="B53" s="63">
        <v>5</v>
      </c>
      <c r="C53" s="62" t="s">
        <v>41</v>
      </c>
      <c r="D53" s="79" t="s">
        <v>107</v>
      </c>
      <c r="E53" s="65" t="s">
        <v>92</v>
      </c>
      <c r="F53" s="80">
        <v>43910</v>
      </c>
    </row>
    <row r="54" spans="1:6" ht="29" x14ac:dyDescent="0.35">
      <c r="A54" s="64" t="s">
        <v>45</v>
      </c>
      <c r="B54" s="63">
        <v>5</v>
      </c>
      <c r="C54" s="62" t="s">
        <v>41</v>
      </c>
      <c r="D54" s="69" t="s">
        <v>89</v>
      </c>
      <c r="E54" s="74" t="s">
        <v>92</v>
      </c>
      <c r="F54" s="53">
        <v>43943</v>
      </c>
    </row>
    <row r="55" spans="1:6" x14ac:dyDescent="0.35">
      <c r="A55" s="64" t="s">
        <v>45</v>
      </c>
      <c r="B55" s="63">
        <v>5</v>
      </c>
      <c r="C55" s="62" t="s">
        <v>41</v>
      </c>
      <c r="D55" s="78" t="s">
        <v>106</v>
      </c>
      <c r="E55" s="67" t="s">
        <v>92</v>
      </c>
      <c r="F55" s="53">
        <v>43943</v>
      </c>
    </row>
    <row r="56" spans="1:6" x14ac:dyDescent="0.35">
      <c r="A56" s="64" t="s">
        <v>45</v>
      </c>
      <c r="B56" s="63">
        <v>5</v>
      </c>
      <c r="C56" s="62" t="s">
        <v>41</v>
      </c>
      <c r="D56" s="75" t="s">
        <v>100</v>
      </c>
      <c r="E56" s="67" t="s">
        <v>92</v>
      </c>
      <c r="F56" s="53">
        <v>43943</v>
      </c>
    </row>
    <row r="57" spans="1:6" x14ac:dyDescent="0.35">
      <c r="A57" s="64" t="s">
        <v>45</v>
      </c>
      <c r="B57" s="63">
        <v>5</v>
      </c>
      <c r="C57" s="65" t="s">
        <v>80</v>
      </c>
      <c r="D57" s="70" t="s">
        <v>86</v>
      </c>
      <c r="E57" s="67" t="s">
        <v>92</v>
      </c>
      <c r="F57" s="53">
        <v>43910</v>
      </c>
    </row>
    <row r="58" spans="1:6" x14ac:dyDescent="0.35">
      <c r="A58" s="64" t="s">
        <v>45</v>
      </c>
      <c r="B58" s="63">
        <v>5</v>
      </c>
      <c r="C58" s="65" t="s">
        <v>87</v>
      </c>
      <c r="D58" s="70" t="s">
        <v>102</v>
      </c>
      <c r="E58" s="67" t="s">
        <v>92</v>
      </c>
      <c r="F58" s="53">
        <v>43943</v>
      </c>
    </row>
    <row r="59" spans="1:6" x14ac:dyDescent="0.35">
      <c r="A59" s="76" t="s">
        <v>45</v>
      </c>
      <c r="B59" s="63">
        <v>5</v>
      </c>
      <c r="C59" s="65" t="s">
        <v>60</v>
      </c>
      <c r="D59" s="70" t="s">
        <v>101</v>
      </c>
      <c r="E59" s="74" t="s">
        <v>92</v>
      </c>
      <c r="F59" s="53">
        <v>43943</v>
      </c>
    </row>
    <row r="60" spans="1:6" x14ac:dyDescent="0.35">
      <c r="A60" s="64" t="s">
        <v>45</v>
      </c>
      <c r="B60" s="63">
        <v>5</v>
      </c>
      <c r="C60" s="65" t="s">
        <v>94</v>
      </c>
      <c r="D60" s="70" t="s">
        <v>105</v>
      </c>
      <c r="E60" s="74" t="s">
        <v>92</v>
      </c>
      <c r="F60" s="53">
        <v>43943</v>
      </c>
    </row>
    <row r="61" spans="1:6" x14ac:dyDescent="0.35">
      <c r="A61" s="67" t="s">
        <v>45</v>
      </c>
      <c r="B61" s="63">
        <v>5</v>
      </c>
      <c r="C61" s="68" t="s">
        <v>90</v>
      </c>
      <c r="D61" s="75" t="s">
        <v>99</v>
      </c>
      <c r="E61" s="74" t="s">
        <v>92</v>
      </c>
      <c r="F61" s="53">
        <v>43910</v>
      </c>
    </row>
    <row r="62" spans="1:6" x14ac:dyDescent="0.35">
      <c r="A62" s="67" t="s">
        <v>45</v>
      </c>
      <c r="B62" s="63">
        <v>5</v>
      </c>
      <c r="C62" s="68" t="s">
        <v>91</v>
      </c>
      <c r="D62" s="83" t="s">
        <v>113</v>
      </c>
      <c r="E62" s="67" t="s">
        <v>92</v>
      </c>
      <c r="F62" s="53">
        <v>43910</v>
      </c>
    </row>
    <row r="63" spans="1:6" x14ac:dyDescent="0.35">
      <c r="A63" s="81" t="s">
        <v>45</v>
      </c>
      <c r="B63" s="63">
        <v>5</v>
      </c>
      <c r="C63" s="82" t="s">
        <v>62</v>
      </c>
      <c r="D63" s="83" t="s">
        <v>114</v>
      </c>
      <c r="E63" s="67" t="s">
        <v>92</v>
      </c>
      <c r="F63" s="53">
        <v>43950</v>
      </c>
    </row>
    <row r="64" spans="1:6" x14ac:dyDescent="0.35">
      <c r="A64" s="81" t="s">
        <v>45</v>
      </c>
      <c r="B64" s="63">
        <v>5</v>
      </c>
      <c r="C64" s="82" t="s">
        <v>64</v>
      </c>
      <c r="D64" s="83" t="s">
        <v>115</v>
      </c>
      <c r="E64" s="67" t="s">
        <v>92</v>
      </c>
      <c r="F64" s="53">
        <v>43950</v>
      </c>
    </row>
    <row r="65" spans="1:7" x14ac:dyDescent="0.35">
      <c r="A65" s="81" t="s">
        <v>45</v>
      </c>
      <c r="B65" s="63">
        <v>5</v>
      </c>
      <c r="C65" s="65" t="s">
        <v>41</v>
      </c>
      <c r="D65" s="70" t="s">
        <v>116</v>
      </c>
      <c r="E65" s="67" t="s">
        <v>92</v>
      </c>
      <c r="F65" s="53">
        <v>43950</v>
      </c>
    </row>
    <row r="66" spans="1:7" x14ac:dyDescent="0.35">
      <c r="A66" s="81" t="s">
        <v>45</v>
      </c>
      <c r="B66" s="63">
        <v>5</v>
      </c>
      <c r="C66" s="65" t="s">
        <v>41</v>
      </c>
      <c r="D66" s="70" t="s">
        <v>117</v>
      </c>
      <c r="E66" s="67" t="s">
        <v>92</v>
      </c>
      <c r="F66" s="53">
        <v>43950</v>
      </c>
    </row>
    <row r="67" spans="1:7" x14ac:dyDescent="0.35">
      <c r="A67" s="81" t="s">
        <v>45</v>
      </c>
      <c r="B67" s="63">
        <v>5</v>
      </c>
      <c r="C67" s="65" t="s">
        <v>41</v>
      </c>
      <c r="D67" s="70" t="s">
        <v>118</v>
      </c>
      <c r="E67" s="67" t="s">
        <v>92</v>
      </c>
      <c r="F67" s="53">
        <v>43950</v>
      </c>
    </row>
    <row r="68" spans="1:7" x14ac:dyDescent="0.35">
      <c r="A68" s="81" t="s">
        <v>45</v>
      </c>
      <c r="B68" s="63">
        <v>5</v>
      </c>
      <c r="C68" s="81" t="s">
        <v>108</v>
      </c>
      <c r="D68" s="84" t="s">
        <v>119</v>
      </c>
      <c r="E68" s="67" t="s">
        <v>92</v>
      </c>
      <c r="F68" s="53">
        <v>43950</v>
      </c>
    </row>
    <row r="69" spans="1:7" x14ac:dyDescent="0.35">
      <c r="A69" s="81" t="s">
        <v>45</v>
      </c>
      <c r="B69" s="63">
        <v>5</v>
      </c>
      <c r="C69" s="81" t="s">
        <v>64</v>
      </c>
      <c r="D69" s="84" t="s">
        <v>120</v>
      </c>
      <c r="E69" s="67" t="s">
        <v>92</v>
      </c>
      <c r="F69" s="53">
        <v>43950</v>
      </c>
    </row>
    <row r="70" spans="1:7" x14ac:dyDescent="0.35">
      <c r="A70" s="81" t="s">
        <v>45</v>
      </c>
      <c r="B70" s="63">
        <v>5</v>
      </c>
      <c r="C70" s="81" t="s">
        <v>64</v>
      </c>
      <c r="D70" s="84" t="s">
        <v>121</v>
      </c>
      <c r="E70" s="67" t="s">
        <v>92</v>
      </c>
      <c r="F70" s="53">
        <v>43950</v>
      </c>
    </row>
    <row r="71" spans="1:7" x14ac:dyDescent="0.35">
      <c r="A71" s="81" t="s">
        <v>45</v>
      </c>
      <c r="B71" s="63">
        <v>5</v>
      </c>
      <c r="C71" s="81" t="s">
        <v>109</v>
      </c>
      <c r="D71" s="84" t="s">
        <v>122</v>
      </c>
      <c r="E71" s="67" t="s">
        <v>92</v>
      </c>
      <c r="F71" s="53">
        <v>43950</v>
      </c>
    </row>
    <row r="72" spans="1:7" x14ac:dyDescent="0.35">
      <c r="A72" s="81" t="s">
        <v>45</v>
      </c>
      <c r="B72" s="63">
        <v>5</v>
      </c>
      <c r="C72" s="81" t="s">
        <v>0</v>
      </c>
      <c r="D72" s="84" t="s">
        <v>122</v>
      </c>
      <c r="E72" s="67" t="s">
        <v>92</v>
      </c>
      <c r="F72" s="53">
        <v>43950</v>
      </c>
    </row>
    <row r="73" spans="1:7" x14ac:dyDescent="0.35">
      <c r="A73" s="81" t="s">
        <v>45</v>
      </c>
      <c r="B73" s="63">
        <v>5</v>
      </c>
      <c r="C73" s="81" t="s">
        <v>41</v>
      </c>
      <c r="D73" s="84" t="s">
        <v>123</v>
      </c>
      <c r="E73" s="67" t="s">
        <v>92</v>
      </c>
      <c r="F73" s="53">
        <v>43950</v>
      </c>
    </row>
    <row r="74" spans="1:7" x14ac:dyDescent="0.35">
      <c r="A74" s="81" t="s">
        <v>45</v>
      </c>
      <c r="B74" s="63">
        <v>5</v>
      </c>
      <c r="C74" s="81" t="s">
        <v>41</v>
      </c>
      <c r="D74" s="84" t="s">
        <v>110</v>
      </c>
      <c r="E74" s="67" t="s">
        <v>92</v>
      </c>
      <c r="F74" s="53">
        <v>43950</v>
      </c>
    </row>
    <row r="75" spans="1:7" x14ac:dyDescent="0.35">
      <c r="A75" s="57"/>
      <c r="B75" s="107"/>
      <c r="C75" s="57"/>
      <c r="D75" s="58"/>
      <c r="E75" s="57"/>
      <c r="F75" s="57"/>
    </row>
    <row r="76" spans="1:7" x14ac:dyDescent="0.35">
      <c r="A76" s="86" t="s">
        <v>45</v>
      </c>
      <c r="B76" s="87">
        <v>5.0999999999999996</v>
      </c>
      <c r="C76" s="86" t="s">
        <v>88</v>
      </c>
      <c r="D76" s="88" t="s">
        <v>136</v>
      </c>
      <c r="E76" s="86" t="s">
        <v>92</v>
      </c>
      <c r="F76" s="53">
        <v>44200</v>
      </c>
    </row>
    <row r="77" spans="1:7" x14ac:dyDescent="0.35">
      <c r="A77" s="86" t="s">
        <v>45</v>
      </c>
      <c r="B77" s="87">
        <v>5.0999999999999996</v>
      </c>
      <c r="C77" s="86" t="s">
        <v>27</v>
      </c>
      <c r="D77" s="88" t="s">
        <v>124</v>
      </c>
      <c r="E77" s="86" t="s">
        <v>92</v>
      </c>
      <c r="F77" s="53">
        <v>44200</v>
      </c>
    </row>
    <row r="78" spans="1:7" x14ac:dyDescent="0.35">
      <c r="A78" s="86" t="s">
        <v>45</v>
      </c>
      <c r="B78" s="87">
        <v>5.0999999999999996</v>
      </c>
      <c r="C78" s="86" t="s">
        <v>0</v>
      </c>
      <c r="D78" s="88" t="s">
        <v>125</v>
      </c>
      <c r="E78" s="86" t="s">
        <v>92</v>
      </c>
      <c r="F78" s="53">
        <v>44200</v>
      </c>
    </row>
    <row r="79" spans="1:7" ht="29" x14ac:dyDescent="0.35">
      <c r="A79" s="86" t="s">
        <v>45</v>
      </c>
      <c r="B79" s="87">
        <v>5.0999999999999996</v>
      </c>
      <c r="C79" s="86" t="s">
        <v>40</v>
      </c>
      <c r="D79" s="88" t="s">
        <v>126</v>
      </c>
      <c r="E79" s="86" t="s">
        <v>92</v>
      </c>
      <c r="F79" s="53">
        <v>44200</v>
      </c>
    </row>
    <row r="80" spans="1:7" ht="29" x14ac:dyDescent="0.35">
      <c r="A80" s="86" t="s">
        <v>45</v>
      </c>
      <c r="B80" s="87">
        <v>5.0999999999999996</v>
      </c>
      <c r="C80" s="86" t="s">
        <v>53</v>
      </c>
      <c r="D80" s="88" t="s">
        <v>127</v>
      </c>
      <c r="E80" s="89" t="s">
        <v>92</v>
      </c>
      <c r="F80" s="53">
        <v>44200</v>
      </c>
      <c r="G80" s="59"/>
    </row>
    <row r="81" spans="1:11" x14ac:dyDescent="0.35">
      <c r="A81" s="86" t="s">
        <v>45</v>
      </c>
      <c r="B81" s="87">
        <v>5.0999999999999996</v>
      </c>
      <c r="C81" s="86" t="s">
        <v>88</v>
      </c>
      <c r="D81" s="88" t="s">
        <v>128</v>
      </c>
      <c r="E81" s="86" t="s">
        <v>92</v>
      </c>
      <c r="F81" s="53">
        <v>44200</v>
      </c>
      <c r="G81" s="59"/>
    </row>
    <row r="82" spans="1:11" x14ac:dyDescent="0.35">
      <c r="A82" s="86" t="s">
        <v>45</v>
      </c>
      <c r="B82" s="87">
        <v>5.0999999999999996</v>
      </c>
      <c r="C82" s="86" t="s">
        <v>129</v>
      </c>
      <c r="D82" s="88" t="s">
        <v>130</v>
      </c>
      <c r="E82" s="86" t="s">
        <v>92</v>
      </c>
      <c r="F82" s="53">
        <v>44200</v>
      </c>
      <c r="G82" s="59"/>
    </row>
    <row r="83" spans="1:11" x14ac:dyDescent="0.35">
      <c r="A83" s="86" t="s">
        <v>45</v>
      </c>
      <c r="B83" s="87">
        <v>5.0999999999999996</v>
      </c>
      <c r="C83" s="86" t="s">
        <v>129</v>
      </c>
      <c r="D83" s="88" t="s">
        <v>131</v>
      </c>
      <c r="E83" s="89" t="s">
        <v>92</v>
      </c>
      <c r="F83" s="53">
        <v>44209</v>
      </c>
    </row>
    <row r="84" spans="1:11" x14ac:dyDescent="0.35">
      <c r="A84" s="86" t="s">
        <v>45</v>
      </c>
      <c r="B84" s="87">
        <v>5.0999999999999996</v>
      </c>
      <c r="C84" s="86" t="s">
        <v>132</v>
      </c>
      <c r="D84" s="88" t="s">
        <v>133</v>
      </c>
      <c r="E84" s="86" t="s">
        <v>92</v>
      </c>
      <c r="F84" s="53">
        <v>44200</v>
      </c>
    </row>
    <row r="85" spans="1:11" x14ac:dyDescent="0.35">
      <c r="A85" s="86" t="s">
        <v>45</v>
      </c>
      <c r="B85" s="87">
        <v>5.0999999999999996</v>
      </c>
      <c r="C85" s="86" t="s">
        <v>40</v>
      </c>
      <c r="D85" s="88" t="s">
        <v>134</v>
      </c>
      <c r="E85" s="86" t="s">
        <v>92</v>
      </c>
      <c r="F85" s="53">
        <v>44200</v>
      </c>
      <c r="G85" s="67"/>
      <c r="K85" s="59"/>
    </row>
    <row r="86" spans="1:11" x14ac:dyDescent="0.35">
      <c r="A86" s="86" t="s">
        <v>45</v>
      </c>
      <c r="B86" s="87">
        <v>5.0999999999999996</v>
      </c>
      <c r="C86" s="86" t="s">
        <v>40</v>
      </c>
      <c r="D86" s="88" t="s">
        <v>135</v>
      </c>
      <c r="E86" s="86" t="s">
        <v>92</v>
      </c>
      <c r="F86" s="53">
        <v>44200</v>
      </c>
    </row>
    <row r="87" spans="1:11" x14ac:dyDescent="0.35">
      <c r="A87" s="89" t="s">
        <v>45</v>
      </c>
      <c r="B87" s="87">
        <v>5.0999999999999996</v>
      </c>
      <c r="C87" s="89" t="s">
        <v>60</v>
      </c>
      <c r="D87" s="90" t="s">
        <v>137</v>
      </c>
      <c r="E87" s="89" t="s">
        <v>92</v>
      </c>
      <c r="F87" s="53">
        <v>44209</v>
      </c>
      <c r="G87" s="67"/>
    </row>
    <row r="88" spans="1:11" x14ac:dyDescent="0.35">
      <c r="A88" s="89" t="s">
        <v>45</v>
      </c>
      <c r="B88" s="87">
        <v>5.0999999999999996</v>
      </c>
      <c r="C88" s="89" t="s">
        <v>41</v>
      </c>
      <c r="D88" s="93" t="s">
        <v>140</v>
      </c>
      <c r="E88" s="89" t="s">
        <v>92</v>
      </c>
      <c r="F88" s="53">
        <v>44209</v>
      </c>
    </row>
    <row r="89" spans="1:11" x14ac:dyDescent="0.35">
      <c r="A89" s="89" t="s">
        <v>45</v>
      </c>
      <c r="B89" s="87">
        <v>5.0999999999999996</v>
      </c>
      <c r="C89" s="89" t="s">
        <v>41</v>
      </c>
      <c r="D89" s="90" t="s">
        <v>138</v>
      </c>
      <c r="E89" s="89" t="s">
        <v>92</v>
      </c>
      <c r="F89" s="53">
        <v>44209</v>
      </c>
    </row>
    <row r="90" spans="1:11" x14ac:dyDescent="0.35">
      <c r="A90" s="91" t="s">
        <v>45</v>
      </c>
      <c r="B90" s="87">
        <v>5.0999999999999996</v>
      </c>
      <c r="C90" s="91" t="s">
        <v>129</v>
      </c>
      <c r="D90" s="92" t="s">
        <v>139</v>
      </c>
      <c r="E90" s="91" t="s">
        <v>92</v>
      </c>
      <c r="F90" s="53">
        <v>44216</v>
      </c>
    </row>
    <row r="91" spans="1:11" x14ac:dyDescent="0.35">
      <c r="A91" s="94" t="s">
        <v>45</v>
      </c>
      <c r="B91" s="87">
        <v>5.0999999999999996</v>
      </c>
      <c r="C91" s="94" t="s">
        <v>40</v>
      </c>
      <c r="D91" s="95" t="s">
        <v>141</v>
      </c>
      <c r="E91" s="94" t="s">
        <v>92</v>
      </c>
      <c r="F91" s="53">
        <v>44224</v>
      </c>
    </row>
    <row r="92" spans="1:11" x14ac:dyDescent="0.35">
      <c r="A92" s="94" t="s">
        <v>45</v>
      </c>
      <c r="B92" s="87">
        <v>5.0999999999999996</v>
      </c>
      <c r="C92" s="94" t="s">
        <v>53</v>
      </c>
      <c r="D92" s="95" t="s">
        <v>142</v>
      </c>
      <c r="E92" s="94" t="s">
        <v>92</v>
      </c>
      <c r="F92" s="53">
        <v>44224</v>
      </c>
    </row>
    <row r="93" spans="1:11" x14ac:dyDescent="0.35">
      <c r="A93" s="94" t="s">
        <v>45</v>
      </c>
      <c r="B93" s="87">
        <v>5.0999999999999996</v>
      </c>
      <c r="C93" s="94" t="s">
        <v>41</v>
      </c>
      <c r="D93" s="95" t="s">
        <v>143</v>
      </c>
      <c r="E93" s="94" t="s">
        <v>92</v>
      </c>
      <c r="F93" s="53">
        <v>44224</v>
      </c>
    </row>
    <row r="94" spans="1:11" x14ac:dyDescent="0.35">
      <c r="A94" s="94" t="s">
        <v>45</v>
      </c>
      <c r="B94" s="87">
        <v>5.0999999999999996</v>
      </c>
      <c r="C94" s="94" t="s">
        <v>41</v>
      </c>
      <c r="D94" s="95" t="s">
        <v>144</v>
      </c>
      <c r="E94" s="94" t="s">
        <v>92</v>
      </c>
      <c r="F94" s="53">
        <v>44224</v>
      </c>
    </row>
    <row r="95" spans="1:11" x14ac:dyDescent="0.35">
      <c r="A95" s="94" t="s">
        <v>45</v>
      </c>
      <c r="B95" s="87">
        <v>5.0999999999999996</v>
      </c>
      <c r="C95" s="94" t="s">
        <v>41</v>
      </c>
      <c r="D95" s="95" t="s">
        <v>145</v>
      </c>
      <c r="E95" s="94" t="s">
        <v>92</v>
      </c>
      <c r="F95" s="53">
        <v>44224</v>
      </c>
    </row>
    <row r="96" spans="1:11" x14ac:dyDescent="0.35">
      <c r="A96" s="96" t="s">
        <v>45</v>
      </c>
      <c r="B96" s="87">
        <v>5.0999999999999996</v>
      </c>
      <c r="C96" s="96" t="s">
        <v>64</v>
      </c>
      <c r="D96" s="97" t="s">
        <v>146</v>
      </c>
      <c r="E96" s="96" t="s">
        <v>92</v>
      </c>
      <c r="F96" s="53">
        <v>44224</v>
      </c>
    </row>
    <row r="97" spans="1:6" x14ac:dyDescent="0.35">
      <c r="A97" s="57"/>
      <c r="B97" s="107"/>
      <c r="C97" s="57"/>
      <c r="D97" s="58"/>
      <c r="E97" s="57"/>
      <c r="F97" s="57"/>
    </row>
    <row r="98" spans="1:6" x14ac:dyDescent="0.35">
      <c r="A98" s="99" t="s">
        <v>45</v>
      </c>
      <c r="B98" s="87">
        <v>5.2</v>
      </c>
      <c r="C98" s="99" t="s">
        <v>109</v>
      </c>
      <c r="D98" s="100" t="s">
        <v>147</v>
      </c>
      <c r="E98" s="99" t="s">
        <v>92</v>
      </c>
      <c r="F98" s="53">
        <v>44271</v>
      </c>
    </row>
    <row r="99" spans="1:6" x14ac:dyDescent="0.35">
      <c r="A99" s="99" t="s">
        <v>45</v>
      </c>
      <c r="B99" s="87">
        <v>5.2</v>
      </c>
      <c r="C99" s="99" t="s">
        <v>41</v>
      </c>
      <c r="D99" s="100" t="s">
        <v>148</v>
      </c>
      <c r="E99" s="99" t="s">
        <v>92</v>
      </c>
      <c r="F99" s="53">
        <v>44271</v>
      </c>
    </row>
    <row r="100" spans="1:6" ht="29" x14ac:dyDescent="0.35">
      <c r="A100" s="99" t="s">
        <v>45</v>
      </c>
      <c r="B100" s="87">
        <v>5.2</v>
      </c>
      <c r="C100" s="99" t="s">
        <v>41</v>
      </c>
      <c r="D100" s="101" t="s">
        <v>150</v>
      </c>
      <c r="E100" s="99" t="s">
        <v>92</v>
      </c>
      <c r="F100" s="53">
        <v>44277</v>
      </c>
    </row>
    <row r="101" spans="1:6" x14ac:dyDescent="0.35">
      <c r="A101" s="99" t="s">
        <v>45</v>
      </c>
      <c r="B101" s="87">
        <v>5.2</v>
      </c>
      <c r="C101" s="99" t="s">
        <v>88</v>
      </c>
      <c r="D101" s="100" t="s">
        <v>149</v>
      </c>
      <c r="E101" s="99" t="s">
        <v>92</v>
      </c>
      <c r="F101" s="53">
        <v>44271</v>
      </c>
    </row>
    <row r="102" spans="1:6" x14ac:dyDescent="0.35">
      <c r="A102" s="102" t="s">
        <v>45</v>
      </c>
      <c r="B102" s="87">
        <v>5.2</v>
      </c>
      <c r="C102" s="102" t="s">
        <v>60</v>
      </c>
      <c r="D102" s="103" t="s">
        <v>151</v>
      </c>
      <c r="E102" s="102" t="s">
        <v>92</v>
      </c>
      <c r="F102" s="53">
        <v>44292</v>
      </c>
    </row>
    <row r="103" spans="1:6" x14ac:dyDescent="0.35">
      <c r="A103" s="57"/>
      <c r="B103" s="107"/>
      <c r="C103" s="57"/>
      <c r="D103" s="57"/>
      <c r="E103" s="57"/>
      <c r="F103" s="57"/>
    </row>
    <row r="104" spans="1:6" x14ac:dyDescent="0.35">
      <c r="A104" s="104" t="s">
        <v>45</v>
      </c>
      <c r="B104" s="87">
        <v>5.3</v>
      </c>
      <c r="C104" s="104" t="s">
        <v>88</v>
      </c>
      <c r="D104" s="105" t="s">
        <v>152</v>
      </c>
      <c r="E104" s="104" t="s">
        <v>92</v>
      </c>
      <c r="F104" s="53">
        <v>44463</v>
      </c>
    </row>
    <row r="105" spans="1:6" ht="29" x14ac:dyDescent="0.35">
      <c r="A105" s="104" t="s">
        <v>45</v>
      </c>
      <c r="B105" s="87">
        <v>5.3</v>
      </c>
      <c r="C105" s="104" t="s">
        <v>40</v>
      </c>
      <c r="D105" s="105" t="s">
        <v>153</v>
      </c>
      <c r="E105" s="104" t="s">
        <v>92</v>
      </c>
      <c r="F105" s="53">
        <v>44463</v>
      </c>
    </row>
    <row r="106" spans="1:6" x14ac:dyDescent="0.35">
      <c r="A106" s="57"/>
      <c r="B106" s="107"/>
      <c r="C106" s="57"/>
      <c r="D106" s="57"/>
      <c r="E106" s="57"/>
      <c r="F106" s="57"/>
    </row>
    <row r="107" spans="1:6" x14ac:dyDescent="0.35">
      <c r="A107" s="108" t="s">
        <v>45</v>
      </c>
      <c r="B107" s="87">
        <v>5.4</v>
      </c>
      <c r="C107" s="108" t="s">
        <v>88</v>
      </c>
      <c r="D107" s="114" t="s">
        <v>166</v>
      </c>
      <c r="E107" s="108" t="s">
        <v>92</v>
      </c>
      <c r="F107" s="53">
        <v>44538</v>
      </c>
    </row>
    <row r="108" spans="1:6" x14ac:dyDescent="0.35">
      <c r="A108" s="108" t="s">
        <v>45</v>
      </c>
      <c r="B108" s="87">
        <v>5.4</v>
      </c>
      <c r="C108" s="108" t="s">
        <v>40</v>
      </c>
      <c r="D108" s="109" t="s">
        <v>155</v>
      </c>
      <c r="E108" s="108" t="s">
        <v>92</v>
      </c>
      <c r="F108" s="53">
        <v>44538</v>
      </c>
    </row>
    <row r="109" spans="1:6" x14ac:dyDescent="0.35">
      <c r="A109" s="108" t="s">
        <v>45</v>
      </c>
      <c r="B109" s="87">
        <v>5.4</v>
      </c>
      <c r="C109" s="108" t="s">
        <v>53</v>
      </c>
      <c r="D109" s="109" t="s">
        <v>156</v>
      </c>
      <c r="E109" s="108" t="s">
        <v>92</v>
      </c>
      <c r="F109" s="53">
        <v>44538</v>
      </c>
    </row>
    <row r="110" spans="1:6" x14ac:dyDescent="0.35">
      <c r="A110" s="108" t="s">
        <v>45</v>
      </c>
      <c r="B110" s="87">
        <v>5.4</v>
      </c>
      <c r="C110" s="108" t="s">
        <v>109</v>
      </c>
      <c r="D110" s="109" t="s">
        <v>157</v>
      </c>
      <c r="E110" s="108" t="s">
        <v>92</v>
      </c>
      <c r="F110" s="53">
        <v>44538</v>
      </c>
    </row>
    <row r="111" spans="1:6" x14ac:dyDescent="0.35">
      <c r="A111" s="108" t="s">
        <v>45</v>
      </c>
      <c r="B111" s="87">
        <v>5.4</v>
      </c>
      <c r="C111" s="108" t="s">
        <v>0</v>
      </c>
      <c r="D111" s="109" t="s">
        <v>157</v>
      </c>
      <c r="E111" s="108" t="s">
        <v>92</v>
      </c>
      <c r="F111" s="53">
        <v>44538</v>
      </c>
    </row>
    <row r="112" spans="1:6" x14ac:dyDescent="0.35">
      <c r="A112" s="108" t="s">
        <v>45</v>
      </c>
      <c r="B112" s="87">
        <v>5.4</v>
      </c>
      <c r="C112" s="108" t="s">
        <v>27</v>
      </c>
      <c r="D112" s="109" t="s">
        <v>161</v>
      </c>
      <c r="E112" s="108" t="s">
        <v>92</v>
      </c>
      <c r="F112" s="53">
        <v>44538</v>
      </c>
    </row>
    <row r="113" spans="1:6" x14ac:dyDescent="0.35">
      <c r="A113" s="108" t="s">
        <v>45</v>
      </c>
      <c r="B113" s="87">
        <v>5.4</v>
      </c>
      <c r="C113" s="108" t="s">
        <v>27</v>
      </c>
      <c r="D113" s="109" t="s">
        <v>158</v>
      </c>
      <c r="E113" s="108" t="s">
        <v>92</v>
      </c>
      <c r="F113" s="53">
        <v>44538</v>
      </c>
    </row>
    <row r="114" spans="1:6" x14ac:dyDescent="0.35">
      <c r="A114" s="108" t="s">
        <v>45</v>
      </c>
      <c r="B114" s="87">
        <v>5.4</v>
      </c>
      <c r="C114" s="108" t="s">
        <v>27</v>
      </c>
      <c r="D114" s="109" t="s">
        <v>159</v>
      </c>
      <c r="E114" s="108" t="s">
        <v>92</v>
      </c>
      <c r="F114" s="53">
        <v>44538</v>
      </c>
    </row>
    <row r="115" spans="1:6" x14ac:dyDescent="0.35">
      <c r="A115" s="108" t="s">
        <v>45</v>
      </c>
      <c r="B115" s="87">
        <v>5.4</v>
      </c>
      <c r="C115" s="108" t="s">
        <v>27</v>
      </c>
      <c r="D115" s="109" t="s">
        <v>160</v>
      </c>
      <c r="E115" s="108" t="s">
        <v>92</v>
      </c>
      <c r="F115" s="110">
        <v>44538</v>
      </c>
    </row>
    <row r="116" spans="1:6" x14ac:dyDescent="0.35">
      <c r="A116" s="111" t="s">
        <v>45</v>
      </c>
      <c r="B116" s="87">
        <v>5.4</v>
      </c>
      <c r="C116" s="111" t="s">
        <v>60</v>
      </c>
      <c r="D116" s="112" t="s">
        <v>162</v>
      </c>
      <c r="E116" s="113" t="s">
        <v>92</v>
      </c>
      <c r="F116" s="53">
        <v>44552</v>
      </c>
    </row>
    <row r="117" spans="1:6" x14ac:dyDescent="0.35">
      <c r="A117" s="111" t="s">
        <v>45</v>
      </c>
      <c r="B117" s="87">
        <v>5.4</v>
      </c>
      <c r="C117" s="111" t="s">
        <v>41</v>
      </c>
      <c r="D117" s="112" t="s">
        <v>163</v>
      </c>
      <c r="E117" s="113" t="s">
        <v>92</v>
      </c>
      <c r="F117" s="53">
        <v>44552</v>
      </c>
    </row>
    <row r="118" spans="1:6" x14ac:dyDescent="0.35">
      <c r="A118" s="111" t="s">
        <v>45</v>
      </c>
      <c r="B118" s="87">
        <v>5.4</v>
      </c>
      <c r="C118" s="113" t="s">
        <v>164</v>
      </c>
      <c r="D118" s="114" t="s">
        <v>165</v>
      </c>
      <c r="E118" s="113" t="s">
        <v>92</v>
      </c>
      <c r="F118" s="53">
        <v>44552</v>
      </c>
    </row>
    <row r="119" spans="1:6" x14ac:dyDescent="0.35">
      <c r="A119" s="108" t="s">
        <v>45</v>
      </c>
      <c r="B119" s="87">
        <v>5.4</v>
      </c>
      <c r="C119" s="108" t="s">
        <v>154</v>
      </c>
      <c r="D119" s="116" t="s">
        <v>167</v>
      </c>
      <c r="E119" s="117" t="s">
        <v>92</v>
      </c>
      <c r="F119" s="53">
        <v>44566</v>
      </c>
    </row>
    <row r="120" spans="1:6" x14ac:dyDescent="0.35">
      <c r="A120" s="115" t="s">
        <v>45</v>
      </c>
      <c r="B120" s="87">
        <v>5.4</v>
      </c>
      <c r="C120" s="115" t="s">
        <v>53</v>
      </c>
      <c r="D120" s="116" t="s">
        <v>170</v>
      </c>
      <c r="E120" s="115" t="s">
        <v>92</v>
      </c>
      <c r="F120" s="53">
        <v>44564</v>
      </c>
    </row>
    <row r="121" spans="1:6" x14ac:dyDescent="0.35">
      <c r="A121" s="115" t="s">
        <v>45</v>
      </c>
      <c r="B121" s="87">
        <v>5.4</v>
      </c>
      <c r="C121" s="115" t="s">
        <v>109</v>
      </c>
      <c r="D121" s="116" t="s">
        <v>174</v>
      </c>
      <c r="E121" s="115" t="s">
        <v>92</v>
      </c>
      <c r="F121" s="53">
        <v>44564</v>
      </c>
    </row>
    <row r="122" spans="1:6" x14ac:dyDescent="0.35">
      <c r="A122" s="115" t="s">
        <v>45</v>
      </c>
      <c r="B122" s="87">
        <v>5.4</v>
      </c>
      <c r="C122" s="115" t="s">
        <v>40</v>
      </c>
      <c r="D122" s="116" t="s">
        <v>168</v>
      </c>
      <c r="E122" s="115" t="s">
        <v>92</v>
      </c>
      <c r="F122" s="53">
        <v>44564</v>
      </c>
    </row>
    <row r="123" spans="1:6" x14ac:dyDescent="0.35">
      <c r="A123" s="115" t="s">
        <v>45</v>
      </c>
      <c r="B123" s="87">
        <v>5.4</v>
      </c>
      <c r="C123" s="115" t="s">
        <v>40</v>
      </c>
      <c r="D123" s="116" t="s">
        <v>169</v>
      </c>
      <c r="E123" s="115" t="s">
        <v>92</v>
      </c>
      <c r="F123" s="53">
        <v>44564</v>
      </c>
    </row>
    <row r="124" spans="1:6" x14ac:dyDescent="0.35">
      <c r="A124" s="115" t="s">
        <v>45</v>
      </c>
      <c r="B124" s="87">
        <v>5.4</v>
      </c>
      <c r="C124" s="115" t="s">
        <v>53</v>
      </c>
      <c r="D124" s="116" t="s">
        <v>171</v>
      </c>
      <c r="E124" s="115" t="s">
        <v>92</v>
      </c>
      <c r="F124" s="53">
        <v>44564</v>
      </c>
    </row>
    <row r="125" spans="1:6" x14ac:dyDescent="0.35">
      <c r="A125" s="115" t="s">
        <v>45</v>
      </c>
      <c r="B125" s="87">
        <v>5.4</v>
      </c>
      <c r="C125" s="115" t="s">
        <v>53</v>
      </c>
      <c r="D125" s="116" t="s">
        <v>172</v>
      </c>
      <c r="E125" s="115" t="s">
        <v>92</v>
      </c>
      <c r="F125" s="53">
        <v>44564</v>
      </c>
    </row>
    <row r="126" spans="1:6" x14ac:dyDescent="0.35">
      <c r="A126" s="115" t="s">
        <v>45</v>
      </c>
      <c r="B126" s="87">
        <v>5.4</v>
      </c>
      <c r="C126" s="115" t="s">
        <v>53</v>
      </c>
      <c r="D126" s="116" t="s">
        <v>173</v>
      </c>
      <c r="E126" s="115" t="s">
        <v>92</v>
      </c>
      <c r="F126" s="53">
        <v>44564</v>
      </c>
    </row>
    <row r="127" spans="1:6" ht="29" x14ac:dyDescent="0.35">
      <c r="A127" s="115" t="s">
        <v>45</v>
      </c>
      <c r="B127" s="87">
        <v>5.4</v>
      </c>
      <c r="C127" s="115" t="s">
        <v>164</v>
      </c>
      <c r="D127" s="116" t="s">
        <v>175</v>
      </c>
      <c r="E127" s="115" t="s">
        <v>92</v>
      </c>
      <c r="F127" s="53">
        <v>44564</v>
      </c>
    </row>
    <row r="128" spans="1:6" x14ac:dyDescent="0.35">
      <c r="A128" s="57"/>
      <c r="B128" s="107"/>
      <c r="C128" s="57"/>
      <c r="D128" s="57"/>
      <c r="E128" s="57"/>
      <c r="F128" s="57"/>
    </row>
    <row r="129" spans="1:6" x14ac:dyDescent="0.35">
      <c r="A129" s="118" t="s">
        <v>45</v>
      </c>
      <c r="B129" s="87">
        <v>5.5</v>
      </c>
      <c r="C129" s="118" t="s">
        <v>88</v>
      </c>
      <c r="D129" s="119" t="s">
        <v>176</v>
      </c>
      <c r="E129" s="118" t="s">
        <v>92</v>
      </c>
      <c r="F129" s="53">
        <v>44897</v>
      </c>
    </row>
    <row r="130" spans="1:6" x14ac:dyDescent="0.35">
      <c r="A130" s="118" t="s">
        <v>45</v>
      </c>
      <c r="B130" s="87">
        <v>5.5</v>
      </c>
      <c r="C130" s="118" t="s">
        <v>88</v>
      </c>
      <c r="D130" s="119" t="s">
        <v>177</v>
      </c>
      <c r="E130" s="118" t="s">
        <v>92</v>
      </c>
      <c r="F130" s="53">
        <v>44897</v>
      </c>
    </row>
    <row r="131" spans="1:6" x14ac:dyDescent="0.35">
      <c r="A131" s="118" t="s">
        <v>45</v>
      </c>
      <c r="B131" s="87">
        <v>5.5</v>
      </c>
      <c r="C131" s="118" t="s">
        <v>64</v>
      </c>
      <c r="D131" s="119" t="s">
        <v>178</v>
      </c>
      <c r="E131" s="118" t="s">
        <v>92</v>
      </c>
      <c r="F131" s="53">
        <v>44897</v>
      </c>
    </row>
    <row r="132" spans="1:6" ht="29" x14ac:dyDescent="0.35">
      <c r="A132" s="118" t="s">
        <v>45</v>
      </c>
      <c r="B132" s="87">
        <v>5.5</v>
      </c>
      <c r="C132" s="118" t="s">
        <v>53</v>
      </c>
      <c r="D132" s="119" t="s">
        <v>179</v>
      </c>
      <c r="E132" s="118" t="s">
        <v>92</v>
      </c>
      <c r="F132" s="53">
        <v>44897</v>
      </c>
    </row>
    <row r="133" spans="1:6" x14ac:dyDescent="0.35">
      <c r="A133" s="118" t="s">
        <v>45</v>
      </c>
      <c r="B133" s="87">
        <v>5.5</v>
      </c>
      <c r="C133" s="118" t="s">
        <v>181</v>
      </c>
      <c r="D133" s="119" t="s">
        <v>180</v>
      </c>
      <c r="E133" s="118" t="s">
        <v>92</v>
      </c>
      <c r="F133" s="53">
        <v>44897</v>
      </c>
    </row>
    <row r="134" spans="1:6" x14ac:dyDescent="0.35">
      <c r="A134" s="118" t="s">
        <v>45</v>
      </c>
      <c r="B134" s="87">
        <v>5.5</v>
      </c>
      <c r="C134" s="118" t="s">
        <v>182</v>
      </c>
      <c r="D134" s="119" t="s">
        <v>180</v>
      </c>
      <c r="E134" s="118" t="s">
        <v>92</v>
      </c>
      <c r="F134" s="53">
        <v>44897</v>
      </c>
    </row>
    <row r="135" spans="1:6" x14ac:dyDescent="0.35">
      <c r="A135" s="118" t="s">
        <v>45</v>
      </c>
      <c r="B135" s="87">
        <v>5.5</v>
      </c>
      <c r="C135" s="118" t="s">
        <v>41</v>
      </c>
      <c r="D135" s="122" t="s">
        <v>199</v>
      </c>
      <c r="E135" s="121" t="s">
        <v>92</v>
      </c>
      <c r="F135" s="53">
        <v>44903</v>
      </c>
    </row>
    <row r="136" spans="1:6" x14ac:dyDescent="0.35">
      <c r="A136" s="118" t="s">
        <v>45</v>
      </c>
      <c r="B136" s="87">
        <v>5.5</v>
      </c>
      <c r="C136" s="118" t="s">
        <v>62</v>
      </c>
      <c r="D136" s="119" t="s">
        <v>183</v>
      </c>
      <c r="E136" s="118" t="s">
        <v>92</v>
      </c>
      <c r="F136" s="53">
        <v>44897</v>
      </c>
    </row>
    <row r="137" spans="1:6" x14ac:dyDescent="0.35">
      <c r="A137" s="118" t="s">
        <v>45</v>
      </c>
      <c r="B137" s="87">
        <v>5.5</v>
      </c>
      <c r="C137" s="118" t="s">
        <v>64</v>
      </c>
      <c r="D137" s="119" t="s">
        <v>183</v>
      </c>
      <c r="E137" s="118" t="s">
        <v>92</v>
      </c>
      <c r="F137" s="53">
        <v>44897</v>
      </c>
    </row>
    <row r="138" spans="1:6" x14ac:dyDescent="0.35">
      <c r="A138" s="118" t="s">
        <v>45</v>
      </c>
      <c r="B138" s="87">
        <v>5.5</v>
      </c>
      <c r="C138" s="118" t="s">
        <v>181</v>
      </c>
      <c r="D138" s="119" t="s">
        <v>183</v>
      </c>
      <c r="E138" s="118" t="s">
        <v>92</v>
      </c>
      <c r="F138" s="53">
        <v>44897</v>
      </c>
    </row>
    <row r="139" spans="1:6" x14ac:dyDescent="0.35">
      <c r="A139" s="118" t="s">
        <v>45</v>
      </c>
      <c r="B139" s="87">
        <v>5.5</v>
      </c>
      <c r="C139" s="118" t="s">
        <v>184</v>
      </c>
      <c r="D139" s="119" t="s">
        <v>183</v>
      </c>
      <c r="E139" s="118" t="s">
        <v>92</v>
      </c>
      <c r="F139" s="53">
        <v>44897</v>
      </c>
    </row>
    <row r="140" spans="1:6" x14ac:dyDescent="0.35">
      <c r="A140" s="118" t="s">
        <v>45</v>
      </c>
      <c r="B140" s="87">
        <v>5.5</v>
      </c>
      <c r="C140" s="118" t="s">
        <v>41</v>
      </c>
      <c r="D140" s="119" t="s">
        <v>185</v>
      </c>
      <c r="E140" s="118" t="s">
        <v>92</v>
      </c>
      <c r="F140" s="53">
        <v>44897</v>
      </c>
    </row>
    <row r="141" spans="1:6" x14ac:dyDescent="0.35">
      <c r="A141" s="118" t="s">
        <v>45</v>
      </c>
      <c r="B141" s="87">
        <v>5.5</v>
      </c>
      <c r="C141" s="118" t="s">
        <v>41</v>
      </c>
      <c r="D141" s="119" t="s">
        <v>186</v>
      </c>
      <c r="E141" s="118" t="s">
        <v>92</v>
      </c>
      <c r="F141" s="53">
        <v>44897</v>
      </c>
    </row>
    <row r="142" spans="1:6" x14ac:dyDescent="0.35">
      <c r="A142" s="118" t="s">
        <v>45</v>
      </c>
      <c r="B142" s="87">
        <v>5.5</v>
      </c>
      <c r="C142" s="118" t="s">
        <v>187</v>
      </c>
      <c r="D142" s="119" t="s">
        <v>188</v>
      </c>
      <c r="E142" s="118" t="s">
        <v>92</v>
      </c>
      <c r="F142" s="53">
        <v>44897</v>
      </c>
    </row>
    <row r="143" spans="1:6" x14ac:dyDescent="0.35">
      <c r="A143" s="118" t="s">
        <v>45</v>
      </c>
      <c r="B143" s="87">
        <v>5.5</v>
      </c>
      <c r="C143" s="118" t="s">
        <v>187</v>
      </c>
      <c r="D143" s="119" t="s">
        <v>189</v>
      </c>
      <c r="E143" s="118" t="s">
        <v>92</v>
      </c>
      <c r="F143" s="53">
        <v>44897</v>
      </c>
    </row>
    <row r="144" spans="1:6" x14ac:dyDescent="0.35">
      <c r="A144" s="118" t="s">
        <v>45</v>
      </c>
      <c r="B144" s="87">
        <v>5.5</v>
      </c>
      <c r="C144" s="118" t="s">
        <v>154</v>
      </c>
      <c r="D144" s="119" t="s">
        <v>190</v>
      </c>
      <c r="E144" s="120" t="s">
        <v>92</v>
      </c>
      <c r="F144" s="53">
        <v>44900</v>
      </c>
    </row>
    <row r="145" spans="1:6" x14ac:dyDescent="0.35">
      <c r="A145" s="118" t="s">
        <v>45</v>
      </c>
      <c r="B145" s="87">
        <v>5.5</v>
      </c>
      <c r="C145" s="118" t="s">
        <v>88</v>
      </c>
      <c r="D145" s="119" t="s">
        <v>191</v>
      </c>
      <c r="E145" s="118" t="s">
        <v>92</v>
      </c>
      <c r="F145" s="53">
        <v>44897</v>
      </c>
    </row>
    <row r="146" spans="1:6" x14ac:dyDescent="0.35">
      <c r="A146" s="118" t="s">
        <v>45</v>
      </c>
      <c r="B146" s="87">
        <v>5.5</v>
      </c>
      <c r="C146" s="118" t="s">
        <v>62</v>
      </c>
      <c r="D146" s="119" t="s">
        <v>192</v>
      </c>
      <c r="E146" s="118" t="s">
        <v>92</v>
      </c>
      <c r="F146" s="53">
        <v>44897</v>
      </c>
    </row>
    <row r="147" spans="1:6" x14ac:dyDescent="0.35">
      <c r="A147" s="118" t="s">
        <v>45</v>
      </c>
      <c r="B147" s="87">
        <v>5.5</v>
      </c>
      <c r="C147" s="118" t="s">
        <v>41</v>
      </c>
      <c r="D147" s="119" t="s">
        <v>193</v>
      </c>
      <c r="E147" s="118" t="s">
        <v>92</v>
      </c>
      <c r="F147" s="53">
        <v>44897</v>
      </c>
    </row>
    <row r="148" spans="1:6" x14ac:dyDescent="0.35">
      <c r="A148" s="118" t="s">
        <v>45</v>
      </c>
      <c r="B148" s="87">
        <v>5.5</v>
      </c>
      <c r="C148" s="118" t="s">
        <v>53</v>
      </c>
      <c r="D148" s="119" t="s">
        <v>194</v>
      </c>
      <c r="E148" s="118" t="s">
        <v>92</v>
      </c>
      <c r="F148" s="53">
        <v>44897</v>
      </c>
    </row>
    <row r="149" spans="1:6" x14ac:dyDescent="0.35">
      <c r="A149" s="121" t="s">
        <v>45</v>
      </c>
      <c r="B149" s="87">
        <v>5.5</v>
      </c>
      <c r="C149" s="121" t="s">
        <v>64</v>
      </c>
      <c r="D149" s="122" t="s">
        <v>197</v>
      </c>
      <c r="E149" s="121" t="s">
        <v>92</v>
      </c>
      <c r="F149" s="53">
        <v>44903</v>
      </c>
    </row>
    <row r="150" spans="1:6" x14ac:dyDescent="0.35">
      <c r="A150" s="121" t="s">
        <v>45</v>
      </c>
      <c r="B150" s="87">
        <v>5.5</v>
      </c>
      <c r="C150" s="121" t="s">
        <v>181</v>
      </c>
      <c r="D150" s="122" t="s">
        <v>198</v>
      </c>
      <c r="E150" s="121" t="s">
        <v>92</v>
      </c>
      <c r="F150" s="53">
        <v>44903</v>
      </c>
    </row>
    <row r="151" spans="1:6" x14ac:dyDescent="0.35">
      <c r="A151" s="121" t="s">
        <v>45</v>
      </c>
      <c r="B151" s="87">
        <v>5.5</v>
      </c>
      <c r="C151" s="121" t="s">
        <v>182</v>
      </c>
      <c r="D151" s="122" t="s">
        <v>198</v>
      </c>
      <c r="E151" s="121" t="s">
        <v>92</v>
      </c>
      <c r="F151" s="53">
        <v>44903</v>
      </c>
    </row>
    <row r="152" spans="1:6" x14ac:dyDescent="0.35">
      <c r="A152" s="121" t="s">
        <v>45</v>
      </c>
      <c r="B152" s="87">
        <v>5.5</v>
      </c>
      <c r="C152" s="121" t="s">
        <v>41</v>
      </c>
      <c r="D152" s="122" t="s">
        <v>200</v>
      </c>
      <c r="E152" s="121" t="s">
        <v>92</v>
      </c>
      <c r="F152" s="53">
        <v>44903</v>
      </c>
    </row>
    <row r="153" spans="1:6" x14ac:dyDescent="0.35">
      <c r="A153" s="123" t="s">
        <v>45</v>
      </c>
      <c r="B153" s="87">
        <v>5.5</v>
      </c>
      <c r="C153" s="123" t="s">
        <v>60</v>
      </c>
      <c r="D153" s="124" t="s">
        <v>201</v>
      </c>
      <c r="E153" s="121" t="s">
        <v>92</v>
      </c>
      <c r="F153" s="53">
        <v>44923</v>
      </c>
    </row>
    <row r="154" spans="1:6" x14ac:dyDescent="0.35">
      <c r="A154" s="123" t="s">
        <v>45</v>
      </c>
      <c r="B154" s="87">
        <v>5.5</v>
      </c>
      <c r="C154" s="123" t="s">
        <v>184</v>
      </c>
      <c r="D154" s="124" t="s">
        <v>202</v>
      </c>
      <c r="E154" s="121" t="s">
        <v>92</v>
      </c>
      <c r="F154" s="53">
        <v>44923</v>
      </c>
    </row>
    <row r="155" spans="1:6" x14ac:dyDescent="0.35">
      <c r="A155" s="57"/>
      <c r="B155" s="107"/>
      <c r="C155" s="57"/>
      <c r="D155" s="57"/>
      <c r="E155" s="57"/>
      <c r="F155" s="57"/>
    </row>
    <row r="156" spans="1:6" x14ac:dyDescent="0.35">
      <c r="A156" s="140" t="s">
        <v>45</v>
      </c>
      <c r="B156" s="87">
        <v>5.6</v>
      </c>
      <c r="C156" s="118" t="s">
        <v>88</v>
      </c>
      <c r="D156" s="119" t="s">
        <v>176</v>
      </c>
      <c r="E156" s="125" t="s">
        <v>203</v>
      </c>
      <c r="F156" s="53">
        <v>45264</v>
      </c>
    </row>
    <row r="157" spans="1:6" x14ac:dyDescent="0.35">
      <c r="A157" s="118" t="s">
        <v>45</v>
      </c>
      <c r="B157" s="87">
        <v>5.6</v>
      </c>
      <c r="C157" s="118" t="s">
        <v>88</v>
      </c>
      <c r="D157" s="119" t="s">
        <v>177</v>
      </c>
      <c r="E157" s="125" t="s">
        <v>203</v>
      </c>
      <c r="F157" s="53">
        <v>45264</v>
      </c>
    </row>
    <row r="158" spans="1:6" x14ac:dyDescent="0.35">
      <c r="A158" s="118" t="s">
        <v>45</v>
      </c>
      <c r="B158" s="87">
        <v>5.6</v>
      </c>
      <c r="C158" s="125" t="s">
        <v>109</v>
      </c>
      <c r="D158" s="126" t="s">
        <v>204</v>
      </c>
      <c r="E158" s="125" t="s">
        <v>203</v>
      </c>
      <c r="F158" s="53">
        <v>45264</v>
      </c>
    </row>
    <row r="159" spans="1:6" x14ac:dyDescent="0.35">
      <c r="A159" s="125" t="s">
        <v>45</v>
      </c>
      <c r="B159" s="87">
        <v>5.6</v>
      </c>
      <c r="C159" s="125" t="s">
        <v>0</v>
      </c>
      <c r="D159" s="126" t="s">
        <v>205</v>
      </c>
      <c r="E159" s="125" t="s">
        <v>203</v>
      </c>
      <c r="F159" s="53">
        <v>45264</v>
      </c>
    </row>
    <row r="160" spans="1:6" ht="29" x14ac:dyDescent="0.35">
      <c r="A160" s="125" t="s">
        <v>45</v>
      </c>
      <c r="B160" s="87">
        <v>5.6</v>
      </c>
      <c r="C160" s="127" t="s">
        <v>60</v>
      </c>
      <c r="D160" s="139" t="s">
        <v>217</v>
      </c>
      <c r="E160" s="125" t="s">
        <v>203</v>
      </c>
      <c r="F160" s="53">
        <v>45264</v>
      </c>
    </row>
    <row r="161" spans="1:6" x14ac:dyDescent="0.35">
      <c r="A161" s="125" t="s">
        <v>45</v>
      </c>
      <c r="B161" s="87">
        <v>5.6</v>
      </c>
      <c r="C161" s="127" t="s">
        <v>60</v>
      </c>
      <c r="D161" s="129" t="s">
        <v>207</v>
      </c>
      <c r="E161" s="125" t="s">
        <v>203</v>
      </c>
      <c r="F161" s="53">
        <v>45264</v>
      </c>
    </row>
    <row r="162" spans="1:6" ht="29" x14ac:dyDescent="0.35">
      <c r="A162" s="128" t="s">
        <v>45</v>
      </c>
      <c r="B162" s="87">
        <v>5.6</v>
      </c>
      <c r="C162" s="128" t="s">
        <v>40</v>
      </c>
      <c r="D162" s="139" t="s">
        <v>215</v>
      </c>
      <c r="E162" s="128" t="s">
        <v>203</v>
      </c>
      <c r="F162" s="53">
        <v>45264</v>
      </c>
    </row>
    <row r="163" spans="1:6" ht="43.5" x14ac:dyDescent="0.35">
      <c r="A163" s="128" t="s">
        <v>45</v>
      </c>
      <c r="B163" s="87">
        <v>5.6</v>
      </c>
      <c r="C163" s="128" t="s">
        <v>27</v>
      </c>
      <c r="D163" s="139" t="s">
        <v>216</v>
      </c>
      <c r="E163" s="128" t="s">
        <v>203</v>
      </c>
      <c r="F163" s="53">
        <v>45264</v>
      </c>
    </row>
    <row r="164" spans="1:6" x14ac:dyDescent="0.35">
      <c r="A164" s="65" t="s">
        <v>45</v>
      </c>
      <c r="B164" s="130">
        <v>5.6</v>
      </c>
      <c r="C164" s="65" t="s">
        <v>40</v>
      </c>
      <c r="D164" s="70" t="s">
        <v>208</v>
      </c>
      <c r="E164" s="65" t="s">
        <v>203</v>
      </c>
      <c r="F164" s="80">
        <v>45264</v>
      </c>
    </row>
    <row r="165" spans="1:6" ht="29" x14ac:dyDescent="0.35">
      <c r="A165" s="65" t="s">
        <v>45</v>
      </c>
      <c r="B165" s="130">
        <v>5.6</v>
      </c>
      <c r="C165" s="131" t="s">
        <v>206</v>
      </c>
      <c r="D165" s="70" t="s">
        <v>209</v>
      </c>
      <c r="E165" s="65" t="s">
        <v>203</v>
      </c>
      <c r="F165" s="80">
        <v>45264</v>
      </c>
    </row>
    <row r="166" spans="1:6" x14ac:dyDescent="0.35">
      <c r="A166" s="65" t="s">
        <v>45</v>
      </c>
      <c r="B166" s="130">
        <v>5.6</v>
      </c>
      <c r="C166" s="131" t="s">
        <v>53</v>
      </c>
      <c r="D166" s="70" t="s">
        <v>210</v>
      </c>
      <c r="E166" s="65" t="s">
        <v>203</v>
      </c>
      <c r="F166" s="80">
        <v>45264</v>
      </c>
    </row>
    <row r="167" spans="1:6" x14ac:dyDescent="0.35">
      <c r="A167" s="65" t="s">
        <v>45</v>
      </c>
      <c r="B167" s="130">
        <v>5.6</v>
      </c>
      <c r="C167" s="131" t="s">
        <v>109</v>
      </c>
      <c r="D167" s="70" t="s">
        <v>211</v>
      </c>
      <c r="E167" s="65" t="s">
        <v>203</v>
      </c>
      <c r="F167" s="80">
        <v>45266</v>
      </c>
    </row>
    <row r="168" spans="1:6" x14ac:dyDescent="0.35">
      <c r="A168" s="118" t="s">
        <v>45</v>
      </c>
      <c r="B168" s="87">
        <v>5.6</v>
      </c>
      <c r="C168" s="118" t="s">
        <v>154</v>
      </c>
      <c r="D168" s="132" t="s">
        <v>212</v>
      </c>
      <c r="E168" s="133" t="s">
        <v>203</v>
      </c>
      <c r="F168" s="53">
        <v>45266</v>
      </c>
    </row>
    <row r="169" spans="1:6" ht="29" x14ac:dyDescent="0.35">
      <c r="A169" s="118" t="s">
        <v>45</v>
      </c>
      <c r="B169" s="87">
        <v>5.6</v>
      </c>
      <c r="C169" s="134" t="s">
        <v>109</v>
      </c>
      <c r="D169" s="139" t="s">
        <v>218</v>
      </c>
      <c r="E169" s="133" t="s">
        <v>203</v>
      </c>
      <c r="F169" s="53">
        <v>45268</v>
      </c>
    </row>
    <row r="170" spans="1:6" ht="29" x14ac:dyDescent="0.35">
      <c r="A170" s="118" t="s">
        <v>45</v>
      </c>
      <c r="B170" s="87">
        <v>5.6</v>
      </c>
      <c r="C170" s="134" t="s">
        <v>0</v>
      </c>
      <c r="D170" s="139" t="s">
        <v>219</v>
      </c>
      <c r="E170" s="133" t="s">
        <v>203</v>
      </c>
      <c r="F170" s="53">
        <v>45268</v>
      </c>
    </row>
    <row r="171" spans="1:6" x14ac:dyDescent="0.35">
      <c r="A171" s="135" t="s">
        <v>45</v>
      </c>
      <c r="B171" s="87">
        <v>5.6</v>
      </c>
      <c r="C171" s="135" t="s">
        <v>164</v>
      </c>
      <c r="D171" s="136" t="s">
        <v>213</v>
      </c>
      <c r="E171" s="135" t="s">
        <v>203</v>
      </c>
      <c r="F171" s="53">
        <v>45271</v>
      </c>
    </row>
    <row r="172" spans="1:6" x14ac:dyDescent="0.35">
      <c r="A172" s="137" t="s">
        <v>45</v>
      </c>
      <c r="B172" s="87">
        <v>5.6</v>
      </c>
      <c r="C172" s="137" t="s">
        <v>27</v>
      </c>
      <c r="D172" s="138" t="s">
        <v>214</v>
      </c>
      <c r="E172" s="137" t="s">
        <v>203</v>
      </c>
      <c r="F172" s="53">
        <v>45271</v>
      </c>
    </row>
  </sheetData>
  <sheetProtection algorithmName="SHA-512" hashValue="SuMklWZq9dK6xvcVFFQ3lhYthJUYvD5OggDgyCJOSAw4d1zaK0L6MObyRkbPIkohni8t9+ohro3VBaSh9nS7Xw==" saltValue="+P/ROXUMjC9qRXdaWT2V4w==" spinCount="100000" sheet="1" objects="1" scenarios="1"/>
  <autoFilter ref="A7:F62" xr:uid="{F0FC9A31-7E69-42C8-B901-AC036547F707}"/>
  <pageMargins left="0.7" right="0.7" top="0.75" bottom="0.75" header="0.3" footer="0.3"/>
  <pageSetup orientation="portrait" r:id="rId1"/>
  <headerFooter>
    <oddFooter>&amp;L&amp;1#&amp;"Calibri"&amp;9&amp;K0000FFFHLBank San Francisco |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FC530"/>
  <sheetViews>
    <sheetView showGridLines="0" tabSelected="1" zoomScale="140" zoomScaleNormal="140" zoomScaleSheetLayoutView="100" workbookViewId="0">
      <selection activeCell="B3" sqref="B3"/>
    </sheetView>
  </sheetViews>
  <sheetFormatPr defaultColWidth="0" defaultRowHeight="11.5" x14ac:dyDescent="0.25"/>
  <cols>
    <col min="1" max="1" width="22.453125" style="7" customWidth="1"/>
    <col min="2" max="2" width="32.453125" style="7" customWidth="1"/>
    <col min="3" max="3" width="16.36328125" style="7" customWidth="1"/>
    <col min="4" max="4" width="40.81640625" style="7" customWidth="1"/>
    <col min="5" max="5" width="6.36328125" style="7" hidden="1"/>
    <col min="6" max="9" width="8.81640625" style="7" hidden="1"/>
    <col min="10" max="16373" width="3.81640625" style="7" hidden="1"/>
    <col min="16374" max="16374" width="1.453125" style="7" hidden="1"/>
    <col min="16375" max="16375" width="1.6328125" style="7" hidden="1"/>
    <col min="16376" max="16376" width="3.1796875" style="7" hidden="1"/>
    <col min="16377" max="16377" width="1.6328125" style="7" hidden="1"/>
    <col min="16378" max="16383" width="3.1796875" style="7" hidden="1"/>
    <col min="16384" max="16384" width="3.81640625" style="7" hidden="1"/>
  </cols>
  <sheetData>
    <row r="1" spans="1:6" s="6" customFormat="1" ht="41" customHeight="1" x14ac:dyDescent="0.25">
      <c r="A1" s="168" t="s">
        <v>229</v>
      </c>
      <c r="B1" s="168"/>
      <c r="C1" s="168"/>
      <c r="D1" s="168"/>
    </row>
    <row r="2" spans="1:6" ht="12.5" customHeight="1" x14ac:dyDescent="0.25">
      <c r="A2" s="48"/>
      <c r="B2" s="48"/>
      <c r="C2" s="48"/>
      <c r="D2" s="48"/>
    </row>
    <row r="3" spans="1:6" ht="12.75" customHeight="1" x14ac:dyDescent="0.25">
      <c r="A3" s="4" t="s">
        <v>232</v>
      </c>
      <c r="B3" s="158"/>
      <c r="C3" s="4" t="s">
        <v>220</v>
      </c>
      <c r="D3" s="159"/>
    </row>
    <row r="4" spans="1:6" ht="12.75" customHeight="1" x14ac:dyDescent="0.25">
      <c r="A4" s="152"/>
      <c r="B4" s="143"/>
      <c r="C4" s="3"/>
      <c r="D4" s="153"/>
    </row>
    <row r="5" spans="1:6" ht="12.75" customHeight="1" x14ac:dyDescent="0.25">
      <c r="A5" s="171" t="s">
        <v>221</v>
      </c>
      <c r="B5" s="171"/>
      <c r="C5" s="158"/>
      <c r="D5" s="146" t="s">
        <v>227</v>
      </c>
    </row>
    <row r="6" spans="1:6" ht="12.75" customHeight="1" x14ac:dyDescent="0.25">
      <c r="A6" s="154"/>
      <c r="B6" s="141"/>
      <c r="C6" s="3"/>
      <c r="D6" s="153"/>
    </row>
    <row r="7" spans="1:6" ht="35.5" customHeight="1" x14ac:dyDescent="0.25">
      <c r="A7" s="169" t="s">
        <v>223</v>
      </c>
      <c r="B7" s="170"/>
      <c r="C7" s="144" t="s">
        <v>224</v>
      </c>
      <c r="D7" s="145" t="s">
        <v>222</v>
      </c>
    </row>
    <row r="8" spans="1:6" x14ac:dyDescent="0.25">
      <c r="A8" s="162" t="s">
        <v>231</v>
      </c>
      <c r="B8" s="162"/>
      <c r="C8" s="158"/>
      <c r="D8" s="142"/>
      <c r="F8" s="7" t="s">
        <v>195</v>
      </c>
    </row>
    <row r="9" spans="1:6" x14ac:dyDescent="0.25">
      <c r="A9" s="166" t="s">
        <v>233</v>
      </c>
      <c r="B9" s="167"/>
      <c r="C9" s="158"/>
      <c r="D9" s="142"/>
    </row>
    <row r="10" spans="1:6" x14ac:dyDescent="0.25">
      <c r="A10" s="166" t="s">
        <v>235</v>
      </c>
      <c r="B10" s="167"/>
      <c r="C10" s="158"/>
      <c r="D10" s="142"/>
    </row>
    <row r="11" spans="1:6" x14ac:dyDescent="0.25">
      <c r="A11" s="162" t="s">
        <v>226</v>
      </c>
      <c r="B11" s="162"/>
      <c r="C11" s="158"/>
      <c r="D11" s="142"/>
      <c r="F11" s="7" t="s">
        <v>196</v>
      </c>
    </row>
    <row r="12" spans="1:6" x14ac:dyDescent="0.25">
      <c r="A12" s="150" t="s">
        <v>240</v>
      </c>
      <c r="B12" s="151"/>
      <c r="C12" s="158"/>
      <c r="D12" s="142"/>
    </row>
    <row r="13" spans="1:6" ht="12.5" x14ac:dyDescent="0.25">
      <c r="A13" s="172" t="s">
        <v>237</v>
      </c>
      <c r="B13" s="173"/>
      <c r="C13" s="158"/>
      <c r="D13" s="142"/>
    </row>
    <row r="14" spans="1:6" x14ac:dyDescent="0.25">
      <c r="A14" s="160" t="s">
        <v>25</v>
      </c>
      <c r="B14" s="161"/>
      <c r="C14" s="158"/>
      <c r="D14" s="142"/>
    </row>
    <row r="15" spans="1:6" x14ac:dyDescent="0.25">
      <c r="A15" s="162" t="s">
        <v>236</v>
      </c>
      <c r="B15" s="162"/>
      <c r="C15" s="158"/>
      <c r="D15" s="142"/>
    </row>
    <row r="16" spans="1:6" x14ac:dyDescent="0.25">
      <c r="A16" s="166" t="s">
        <v>234</v>
      </c>
      <c r="B16" s="167"/>
      <c r="C16" s="158"/>
      <c r="D16" s="142"/>
    </row>
    <row r="17" spans="1:4" x14ac:dyDescent="0.25">
      <c r="A17" s="150" t="s">
        <v>239</v>
      </c>
      <c r="B17" s="151"/>
      <c r="C17" s="158"/>
      <c r="D17" s="142"/>
    </row>
    <row r="18" spans="1:4" x14ac:dyDescent="0.25">
      <c r="A18" s="166" t="s">
        <v>238</v>
      </c>
      <c r="B18" s="167"/>
      <c r="C18" s="158"/>
      <c r="D18" s="142"/>
    </row>
    <row r="19" spans="1:4" x14ac:dyDescent="0.25">
      <c r="A19" s="149" t="s">
        <v>230</v>
      </c>
      <c r="B19" s="41"/>
      <c r="C19" s="158"/>
      <c r="D19" s="142"/>
    </row>
    <row r="20" spans="1:4" x14ac:dyDescent="0.25">
      <c r="A20" s="149" t="s">
        <v>230</v>
      </c>
      <c r="B20" s="41"/>
      <c r="C20" s="158"/>
      <c r="D20" s="142"/>
    </row>
    <row r="21" spans="1:4" x14ac:dyDescent="0.25">
      <c r="A21" s="149" t="s">
        <v>230</v>
      </c>
      <c r="B21" s="41"/>
      <c r="C21" s="158"/>
      <c r="D21" s="142"/>
    </row>
    <row r="22" spans="1:4" x14ac:dyDescent="0.25">
      <c r="A22" s="163" t="s">
        <v>225</v>
      </c>
      <c r="B22" s="163"/>
      <c r="C22" s="147">
        <f>SUM(C8:C21)</f>
        <v>0</v>
      </c>
      <c r="D22" s="142"/>
    </row>
    <row r="23" spans="1:4" x14ac:dyDescent="0.25">
      <c r="A23" s="155"/>
      <c r="B23" s="156"/>
      <c r="C23" s="156"/>
      <c r="D23" s="157"/>
    </row>
    <row r="24" spans="1:4" x14ac:dyDescent="0.25">
      <c r="A24" s="164" t="s">
        <v>228</v>
      </c>
      <c r="B24" s="165"/>
      <c r="C24" s="148">
        <f>C5-C22</f>
        <v>0</v>
      </c>
      <c r="D24" s="142"/>
    </row>
    <row r="25" spans="1:4" x14ac:dyDescent="0.25">
      <c r="B25" s="5"/>
      <c r="C25" s="5"/>
    </row>
    <row r="26" spans="1:4" x14ac:dyDescent="0.25">
      <c r="B26" s="5"/>
      <c r="C26" s="5"/>
    </row>
    <row r="27" spans="1:4" x14ac:dyDescent="0.25">
      <c r="B27" s="5"/>
      <c r="C27" s="5"/>
    </row>
    <row r="28" spans="1:4" x14ac:dyDescent="0.25">
      <c r="B28" s="5"/>
      <c r="C28" s="5"/>
    </row>
    <row r="29" spans="1:4" x14ac:dyDescent="0.25">
      <c r="B29" s="5"/>
      <c r="C29" s="5"/>
    </row>
    <row r="30" spans="1:4" x14ac:dyDescent="0.25">
      <c r="B30" s="5"/>
      <c r="C30" s="5"/>
    </row>
    <row r="31" spans="1:4" x14ac:dyDescent="0.25">
      <c r="B31" s="5"/>
      <c r="C31" s="5"/>
    </row>
    <row r="32" spans="1:4" x14ac:dyDescent="0.25">
      <c r="B32" s="5"/>
      <c r="C32" s="5"/>
    </row>
    <row r="33" spans="2:3" x14ac:dyDescent="0.25">
      <c r="B33" s="5"/>
      <c r="C33" s="5"/>
    </row>
    <row r="34" spans="2:3" x14ac:dyDescent="0.25">
      <c r="B34" s="5"/>
      <c r="C34" s="5"/>
    </row>
    <row r="35" spans="2:3" x14ac:dyDescent="0.25">
      <c r="B35" s="5"/>
      <c r="C35" s="5"/>
    </row>
    <row r="36" spans="2:3" x14ac:dyDescent="0.25">
      <c r="B36" s="5"/>
      <c r="C36" s="5"/>
    </row>
    <row r="37" spans="2:3" x14ac:dyDescent="0.25">
      <c r="B37" s="5"/>
      <c r="C37" s="5"/>
    </row>
    <row r="38" spans="2:3" x14ac:dyDescent="0.25">
      <c r="B38" s="5"/>
      <c r="C38" s="5"/>
    </row>
    <row r="39" spans="2:3" x14ac:dyDescent="0.25">
      <c r="B39" s="5"/>
      <c r="C39" s="5"/>
    </row>
    <row r="40" spans="2:3" x14ac:dyDescent="0.25">
      <c r="B40" s="5"/>
      <c r="C40" s="5"/>
    </row>
    <row r="41" spans="2:3" x14ac:dyDescent="0.25">
      <c r="B41" s="5"/>
      <c r="C41" s="5"/>
    </row>
    <row r="42" spans="2:3" x14ac:dyDescent="0.25">
      <c r="B42" s="5"/>
      <c r="C42" s="5"/>
    </row>
    <row r="43" spans="2:3" x14ac:dyDescent="0.25">
      <c r="B43" s="5"/>
      <c r="C43" s="5"/>
    </row>
    <row r="44" spans="2:3" x14ac:dyDescent="0.25">
      <c r="B44" s="5"/>
      <c r="C44" s="5"/>
    </row>
    <row r="45" spans="2:3" x14ac:dyDescent="0.25">
      <c r="B45" s="5"/>
      <c r="C45" s="5"/>
    </row>
    <row r="46" spans="2:3" x14ac:dyDescent="0.25">
      <c r="B46" s="5"/>
      <c r="C46" s="5"/>
    </row>
    <row r="47" spans="2:3" x14ac:dyDescent="0.25">
      <c r="B47" s="5"/>
      <c r="C47" s="5"/>
    </row>
    <row r="48" spans="2:3" x14ac:dyDescent="0.25">
      <c r="B48" s="5"/>
      <c r="C48" s="5"/>
    </row>
    <row r="49" spans="2:3" x14ac:dyDescent="0.25">
      <c r="B49" s="5"/>
      <c r="C49" s="5"/>
    </row>
    <row r="50" spans="2:3" x14ac:dyDescent="0.25">
      <c r="B50" s="5"/>
      <c r="C50" s="5"/>
    </row>
    <row r="51" spans="2:3" x14ac:dyDescent="0.25">
      <c r="B51" s="5"/>
      <c r="C51" s="5"/>
    </row>
    <row r="52" spans="2:3" x14ac:dyDescent="0.25">
      <c r="B52" s="5"/>
      <c r="C52" s="5"/>
    </row>
    <row r="53" spans="2:3" x14ac:dyDescent="0.25">
      <c r="B53" s="5"/>
      <c r="C53" s="5"/>
    </row>
    <row r="54" spans="2:3" x14ac:dyDescent="0.25">
      <c r="B54" s="5"/>
      <c r="C54" s="5"/>
    </row>
    <row r="55" spans="2:3" x14ac:dyDescent="0.25">
      <c r="B55" s="5"/>
      <c r="C55" s="5"/>
    </row>
    <row r="56" spans="2:3" x14ac:dyDescent="0.25">
      <c r="B56" s="5"/>
      <c r="C56" s="5"/>
    </row>
    <row r="57" spans="2:3" x14ac:dyDescent="0.25">
      <c r="B57" s="5"/>
      <c r="C57" s="5"/>
    </row>
    <row r="58" spans="2:3" x14ac:dyDescent="0.25">
      <c r="B58" s="5"/>
      <c r="C58" s="5"/>
    </row>
    <row r="59" spans="2:3" x14ac:dyDescent="0.25">
      <c r="B59" s="5"/>
      <c r="C59" s="5"/>
    </row>
    <row r="60" spans="2:3" x14ac:dyDescent="0.25">
      <c r="B60" s="5"/>
      <c r="C60" s="5"/>
    </row>
    <row r="61" spans="2:3" x14ac:dyDescent="0.25">
      <c r="B61" s="5"/>
      <c r="C61" s="5"/>
    </row>
    <row r="62" spans="2:3" x14ac:dyDescent="0.25">
      <c r="B62" s="5"/>
      <c r="C62" s="5"/>
    </row>
    <row r="63" spans="2:3" x14ac:dyDescent="0.25">
      <c r="B63" s="5"/>
      <c r="C63" s="5"/>
    </row>
    <row r="64" spans="2:3" x14ac:dyDescent="0.25">
      <c r="B64" s="5"/>
      <c r="C64" s="5"/>
    </row>
    <row r="65" spans="2:3" x14ac:dyDescent="0.25">
      <c r="B65" s="5"/>
      <c r="C65" s="5"/>
    </row>
    <row r="66" spans="2:3" x14ac:dyDescent="0.25">
      <c r="B66" s="5"/>
      <c r="C66" s="5"/>
    </row>
    <row r="67" spans="2:3" x14ac:dyDescent="0.25">
      <c r="B67" s="5"/>
      <c r="C67" s="5"/>
    </row>
    <row r="68" spans="2:3" x14ac:dyDescent="0.25">
      <c r="B68" s="5"/>
      <c r="C68" s="5"/>
    </row>
    <row r="69" spans="2:3" x14ac:dyDescent="0.25">
      <c r="B69" s="5"/>
      <c r="C69" s="5"/>
    </row>
    <row r="70" spans="2:3" x14ac:dyDescent="0.25">
      <c r="B70" s="5"/>
      <c r="C70" s="5"/>
    </row>
    <row r="71" spans="2:3" x14ac:dyDescent="0.25">
      <c r="B71" s="5"/>
      <c r="C71" s="5"/>
    </row>
    <row r="72" spans="2:3" x14ac:dyDescent="0.25">
      <c r="B72" s="5"/>
      <c r="C72" s="5"/>
    </row>
    <row r="73" spans="2:3" x14ac:dyDescent="0.25">
      <c r="B73" s="5"/>
      <c r="C73" s="5"/>
    </row>
    <row r="74" spans="2:3" x14ac:dyDescent="0.25">
      <c r="B74" s="5"/>
      <c r="C74" s="5"/>
    </row>
    <row r="75" spans="2:3" x14ac:dyDescent="0.25">
      <c r="B75" s="5"/>
      <c r="C75" s="5"/>
    </row>
    <row r="76" spans="2:3" x14ac:dyDescent="0.25">
      <c r="B76" s="5"/>
      <c r="C76" s="5"/>
    </row>
    <row r="77" spans="2:3" x14ac:dyDescent="0.25">
      <c r="B77" s="5"/>
      <c r="C77" s="5"/>
    </row>
    <row r="78" spans="2:3" x14ac:dyDescent="0.25">
      <c r="B78" s="5"/>
      <c r="C78" s="5"/>
    </row>
    <row r="79" spans="2:3" x14ac:dyDescent="0.25">
      <c r="B79" s="5"/>
      <c r="C79" s="5"/>
    </row>
    <row r="80" spans="2:3" x14ac:dyDescent="0.25">
      <c r="B80" s="5"/>
      <c r="C80" s="5"/>
    </row>
    <row r="81" spans="2:3" x14ac:dyDescent="0.25">
      <c r="B81" s="5"/>
      <c r="C81" s="5"/>
    </row>
    <row r="82" spans="2:3" x14ac:dyDescent="0.25">
      <c r="B82" s="5"/>
      <c r="C82" s="5"/>
    </row>
    <row r="83" spans="2:3" x14ac:dyDescent="0.25">
      <c r="B83" s="5"/>
      <c r="C83" s="5"/>
    </row>
    <row r="84" spans="2:3" x14ac:dyDescent="0.25">
      <c r="B84" s="5"/>
      <c r="C84" s="5"/>
    </row>
    <row r="85" spans="2:3" x14ac:dyDescent="0.25">
      <c r="B85" s="5"/>
      <c r="C85" s="5"/>
    </row>
    <row r="86" spans="2:3" x14ac:dyDescent="0.25">
      <c r="B86" s="5"/>
      <c r="C86" s="5"/>
    </row>
    <row r="87" spans="2:3" x14ac:dyDescent="0.25">
      <c r="B87" s="5"/>
      <c r="C87" s="5"/>
    </row>
    <row r="88" spans="2:3" x14ac:dyDescent="0.25">
      <c r="B88" s="5"/>
      <c r="C88" s="5"/>
    </row>
    <row r="89" spans="2:3" x14ac:dyDescent="0.25">
      <c r="B89" s="5"/>
      <c r="C89" s="5"/>
    </row>
    <row r="90" spans="2:3" x14ac:dyDescent="0.25">
      <c r="B90" s="5"/>
      <c r="C90" s="5"/>
    </row>
    <row r="91" spans="2:3" x14ac:dyDescent="0.25">
      <c r="B91" s="5"/>
      <c r="C91" s="5"/>
    </row>
    <row r="92" spans="2:3" x14ac:dyDescent="0.25">
      <c r="B92" s="5"/>
      <c r="C92" s="5"/>
    </row>
    <row r="93" spans="2:3" x14ac:dyDescent="0.25">
      <c r="B93" s="5"/>
      <c r="C93" s="5"/>
    </row>
    <row r="94" spans="2:3" x14ac:dyDescent="0.25">
      <c r="B94" s="5"/>
      <c r="C94" s="5"/>
    </row>
    <row r="95" spans="2:3" x14ac:dyDescent="0.25">
      <c r="B95" s="5"/>
      <c r="C95" s="5"/>
    </row>
    <row r="96" spans="2:3" x14ac:dyDescent="0.25">
      <c r="B96" s="5"/>
      <c r="C96" s="5"/>
    </row>
    <row r="97" spans="2:3" x14ac:dyDescent="0.25">
      <c r="B97" s="5"/>
      <c r="C97" s="5"/>
    </row>
    <row r="98" spans="2:3" x14ac:dyDescent="0.25">
      <c r="B98" s="5"/>
      <c r="C98" s="5"/>
    </row>
    <row r="99" spans="2:3" x14ac:dyDescent="0.25">
      <c r="B99" s="5"/>
      <c r="C99" s="5"/>
    </row>
    <row r="100" spans="2:3" x14ac:dyDescent="0.25">
      <c r="B100" s="5"/>
      <c r="C100" s="5"/>
    </row>
    <row r="101" spans="2:3" x14ac:dyDescent="0.25">
      <c r="B101" s="5"/>
      <c r="C101" s="5"/>
    </row>
    <row r="102" spans="2:3" x14ac:dyDescent="0.25">
      <c r="B102" s="5"/>
      <c r="C102" s="5"/>
    </row>
    <row r="103" spans="2:3" x14ac:dyDescent="0.25">
      <c r="B103" s="5"/>
      <c r="C103" s="5"/>
    </row>
    <row r="104" spans="2:3" x14ac:dyDescent="0.25">
      <c r="B104" s="5"/>
      <c r="C104" s="5"/>
    </row>
    <row r="105" spans="2:3" x14ac:dyDescent="0.25">
      <c r="B105" s="5"/>
      <c r="C105" s="5"/>
    </row>
    <row r="106" spans="2:3" x14ac:dyDescent="0.25">
      <c r="B106" s="5"/>
      <c r="C106" s="5"/>
    </row>
    <row r="107" spans="2:3" x14ac:dyDescent="0.25">
      <c r="B107" s="5"/>
      <c r="C107" s="5"/>
    </row>
    <row r="108" spans="2:3" x14ac:dyDescent="0.25">
      <c r="B108" s="5"/>
      <c r="C108" s="5"/>
    </row>
    <row r="109" spans="2:3" x14ac:dyDescent="0.25">
      <c r="B109" s="5"/>
      <c r="C109" s="5"/>
    </row>
    <row r="110" spans="2:3" x14ac:dyDescent="0.25">
      <c r="B110" s="5"/>
      <c r="C110" s="5"/>
    </row>
    <row r="111" spans="2:3" x14ac:dyDescent="0.25">
      <c r="B111" s="5"/>
      <c r="C111" s="5"/>
    </row>
    <row r="112" spans="2:3" x14ac:dyDescent="0.25">
      <c r="B112" s="5"/>
      <c r="C112" s="5"/>
    </row>
    <row r="113" spans="2:3" x14ac:dyDescent="0.25">
      <c r="B113" s="5"/>
      <c r="C113" s="5"/>
    </row>
    <row r="114" spans="2:3" x14ac:dyDescent="0.25">
      <c r="B114" s="5"/>
      <c r="C114" s="5"/>
    </row>
    <row r="115" spans="2:3" x14ac:dyDescent="0.25">
      <c r="B115" s="5"/>
      <c r="C115" s="5"/>
    </row>
    <row r="116" spans="2:3" x14ac:dyDescent="0.25">
      <c r="B116" s="5"/>
      <c r="C116" s="5"/>
    </row>
    <row r="117" spans="2:3" x14ac:dyDescent="0.25">
      <c r="B117" s="5"/>
      <c r="C117" s="5"/>
    </row>
    <row r="118" spans="2:3" x14ac:dyDescent="0.25">
      <c r="B118" s="5"/>
      <c r="C118" s="5"/>
    </row>
    <row r="119" spans="2:3" x14ac:dyDescent="0.25">
      <c r="B119" s="5"/>
      <c r="C119" s="5"/>
    </row>
    <row r="120" spans="2:3" x14ac:dyDescent="0.25">
      <c r="B120" s="5"/>
      <c r="C120" s="5"/>
    </row>
    <row r="121" spans="2:3" x14ac:dyDescent="0.25">
      <c r="B121" s="5"/>
      <c r="C121" s="5"/>
    </row>
    <row r="122" spans="2:3" x14ac:dyDescent="0.25">
      <c r="B122" s="5"/>
      <c r="C122" s="5"/>
    </row>
    <row r="123" spans="2:3" x14ac:dyDescent="0.25">
      <c r="B123" s="5"/>
      <c r="C123" s="5"/>
    </row>
    <row r="124" spans="2:3" x14ac:dyDescent="0.25">
      <c r="B124" s="5"/>
      <c r="C124" s="5"/>
    </row>
    <row r="125" spans="2:3" x14ac:dyDescent="0.25">
      <c r="B125" s="5"/>
      <c r="C125" s="5"/>
    </row>
    <row r="126" spans="2:3" x14ac:dyDescent="0.25">
      <c r="B126" s="5"/>
      <c r="C126" s="5"/>
    </row>
    <row r="127" spans="2:3" x14ac:dyDescent="0.25">
      <c r="B127" s="5"/>
      <c r="C127" s="5"/>
    </row>
    <row r="128" spans="2:3" x14ac:dyDescent="0.25">
      <c r="B128" s="5"/>
      <c r="C128" s="5"/>
    </row>
    <row r="129" spans="2:3" x14ac:dyDescent="0.25">
      <c r="B129" s="5"/>
      <c r="C129" s="5"/>
    </row>
    <row r="130" spans="2:3" x14ac:dyDescent="0.25">
      <c r="B130" s="5"/>
      <c r="C130" s="5"/>
    </row>
    <row r="131" spans="2:3" x14ac:dyDescent="0.25">
      <c r="B131" s="5"/>
      <c r="C131" s="5"/>
    </row>
    <row r="132" spans="2:3" x14ac:dyDescent="0.25">
      <c r="B132" s="5"/>
      <c r="C132" s="5"/>
    </row>
    <row r="133" spans="2:3" x14ac:dyDescent="0.25">
      <c r="B133" s="5"/>
      <c r="C133" s="5"/>
    </row>
    <row r="134" spans="2:3" x14ac:dyDescent="0.25">
      <c r="B134" s="5"/>
      <c r="C134" s="5"/>
    </row>
    <row r="135" spans="2:3" x14ac:dyDescent="0.25">
      <c r="B135" s="5"/>
      <c r="C135" s="5"/>
    </row>
    <row r="136" spans="2:3" x14ac:dyDescent="0.25">
      <c r="B136" s="5"/>
      <c r="C136" s="5"/>
    </row>
    <row r="137" spans="2:3" x14ac:dyDescent="0.25">
      <c r="B137" s="5"/>
      <c r="C137" s="5"/>
    </row>
    <row r="138" spans="2:3" x14ac:dyDescent="0.25">
      <c r="B138" s="5"/>
      <c r="C138" s="5"/>
    </row>
    <row r="139" spans="2:3" x14ac:dyDescent="0.25">
      <c r="B139" s="5"/>
      <c r="C139" s="5"/>
    </row>
    <row r="140" spans="2:3" x14ac:dyDescent="0.25">
      <c r="B140" s="5"/>
      <c r="C140" s="5"/>
    </row>
    <row r="141" spans="2:3" x14ac:dyDescent="0.25">
      <c r="B141" s="5"/>
      <c r="C141" s="5"/>
    </row>
    <row r="142" spans="2:3" x14ac:dyDescent="0.25">
      <c r="B142" s="5"/>
      <c r="C142" s="5"/>
    </row>
    <row r="143" spans="2:3" x14ac:dyDescent="0.25">
      <c r="B143" s="5"/>
      <c r="C143" s="5"/>
    </row>
    <row r="144" spans="2:3" x14ac:dyDescent="0.25">
      <c r="B144" s="5"/>
      <c r="C144" s="5"/>
    </row>
    <row r="145" spans="2:3" x14ac:dyDescent="0.25">
      <c r="B145" s="5"/>
      <c r="C145" s="5"/>
    </row>
    <row r="146" spans="2:3" x14ac:dyDescent="0.25">
      <c r="B146" s="5"/>
      <c r="C146" s="5"/>
    </row>
    <row r="147" spans="2:3" x14ac:dyDescent="0.25">
      <c r="B147" s="5"/>
      <c r="C147" s="5"/>
    </row>
    <row r="148" spans="2:3" x14ac:dyDescent="0.25">
      <c r="B148" s="5"/>
      <c r="C148" s="5"/>
    </row>
    <row r="149" spans="2:3" x14ac:dyDescent="0.25">
      <c r="B149" s="5"/>
      <c r="C149" s="5"/>
    </row>
    <row r="150" spans="2:3" x14ac:dyDescent="0.25">
      <c r="B150" s="5"/>
      <c r="C150" s="5"/>
    </row>
    <row r="151" spans="2:3" x14ac:dyDescent="0.25">
      <c r="B151" s="5"/>
      <c r="C151" s="5"/>
    </row>
    <row r="152" spans="2:3" x14ac:dyDescent="0.25">
      <c r="B152" s="5"/>
      <c r="C152" s="5"/>
    </row>
    <row r="153" spans="2:3" x14ac:dyDescent="0.25">
      <c r="B153" s="5"/>
      <c r="C153" s="5"/>
    </row>
    <row r="154" spans="2:3" x14ac:dyDescent="0.25">
      <c r="B154" s="5"/>
      <c r="C154" s="5"/>
    </row>
    <row r="155" spans="2:3" x14ac:dyDescent="0.25">
      <c r="B155" s="5"/>
      <c r="C155" s="5"/>
    </row>
    <row r="156" spans="2:3" x14ac:dyDescent="0.25">
      <c r="B156" s="5"/>
      <c r="C156" s="5"/>
    </row>
    <row r="157" spans="2:3" x14ac:dyDescent="0.25">
      <c r="B157" s="5"/>
      <c r="C157" s="5"/>
    </row>
    <row r="158" spans="2:3" x14ac:dyDescent="0.25">
      <c r="B158" s="5"/>
      <c r="C158" s="5"/>
    </row>
    <row r="159" spans="2:3" x14ac:dyDescent="0.25">
      <c r="B159" s="5"/>
      <c r="C159" s="5"/>
    </row>
    <row r="160" spans="2:3" x14ac:dyDescent="0.25">
      <c r="B160" s="5"/>
      <c r="C160" s="5"/>
    </row>
    <row r="161" spans="2:3" x14ac:dyDescent="0.25">
      <c r="B161" s="5"/>
      <c r="C161" s="5"/>
    </row>
    <row r="162" spans="2:3" x14ac:dyDescent="0.25">
      <c r="B162" s="5"/>
      <c r="C162" s="5"/>
    </row>
    <row r="163" spans="2:3" x14ac:dyDescent="0.25">
      <c r="B163" s="5"/>
      <c r="C163" s="5"/>
    </row>
    <row r="164" spans="2:3" x14ac:dyDescent="0.25">
      <c r="B164" s="5"/>
      <c r="C164" s="5"/>
    </row>
    <row r="165" spans="2:3" x14ac:dyDescent="0.25">
      <c r="B165" s="5"/>
      <c r="C165" s="5"/>
    </row>
    <row r="166" spans="2:3" x14ac:dyDescent="0.25">
      <c r="B166" s="5"/>
      <c r="C166" s="5"/>
    </row>
    <row r="167" spans="2:3" x14ac:dyDescent="0.25">
      <c r="B167" s="5"/>
      <c r="C167" s="5"/>
    </row>
    <row r="168" spans="2:3" x14ac:dyDescent="0.25">
      <c r="B168" s="5"/>
      <c r="C168" s="5"/>
    </row>
    <row r="169" spans="2:3" x14ac:dyDescent="0.25">
      <c r="B169" s="5"/>
      <c r="C169" s="5"/>
    </row>
    <row r="170" spans="2:3" x14ac:dyDescent="0.25">
      <c r="B170" s="5"/>
      <c r="C170" s="5"/>
    </row>
    <row r="171" spans="2:3" x14ac:dyDescent="0.25">
      <c r="B171" s="5"/>
      <c r="C171" s="5"/>
    </row>
    <row r="172" spans="2:3" x14ac:dyDescent="0.25">
      <c r="B172" s="5"/>
      <c r="C172" s="5"/>
    </row>
    <row r="173" spans="2:3" x14ac:dyDescent="0.25">
      <c r="B173" s="5"/>
      <c r="C173" s="5"/>
    </row>
    <row r="174" spans="2:3" x14ac:dyDescent="0.25">
      <c r="B174" s="5"/>
      <c r="C174" s="5"/>
    </row>
    <row r="175" spans="2:3" x14ac:dyDescent="0.25">
      <c r="B175" s="5"/>
      <c r="C175" s="5"/>
    </row>
    <row r="176" spans="2:3" x14ac:dyDescent="0.25">
      <c r="B176" s="5"/>
      <c r="C176" s="5"/>
    </row>
    <row r="177" spans="2:3" x14ac:dyDescent="0.25">
      <c r="B177" s="5"/>
      <c r="C177" s="5"/>
    </row>
    <row r="178" spans="2:3" x14ac:dyDescent="0.25">
      <c r="B178" s="5"/>
      <c r="C178" s="5"/>
    </row>
    <row r="179" spans="2:3" x14ac:dyDescent="0.25">
      <c r="B179" s="5"/>
      <c r="C179" s="5"/>
    </row>
    <row r="180" spans="2:3" x14ac:dyDescent="0.25">
      <c r="B180" s="5"/>
      <c r="C180" s="5"/>
    </row>
    <row r="181" spans="2:3" x14ac:dyDescent="0.25">
      <c r="B181" s="5"/>
      <c r="C181" s="5"/>
    </row>
    <row r="182" spans="2:3" x14ac:dyDescent="0.25">
      <c r="B182" s="5"/>
      <c r="C182" s="5"/>
    </row>
    <row r="183" spans="2:3" x14ac:dyDescent="0.25">
      <c r="B183" s="5"/>
      <c r="C183" s="5"/>
    </row>
    <row r="184" spans="2:3" x14ac:dyDescent="0.25">
      <c r="B184" s="5"/>
      <c r="C184" s="5"/>
    </row>
    <row r="185" spans="2:3" x14ac:dyDescent="0.25">
      <c r="B185" s="5"/>
      <c r="C185" s="5"/>
    </row>
    <row r="186" spans="2:3" x14ac:dyDescent="0.25">
      <c r="B186" s="5"/>
      <c r="C186" s="5"/>
    </row>
    <row r="187" spans="2:3" x14ac:dyDescent="0.25">
      <c r="B187" s="5"/>
      <c r="C187" s="5"/>
    </row>
    <row r="188" spans="2:3" x14ac:dyDescent="0.25">
      <c r="B188" s="5"/>
      <c r="C188" s="5"/>
    </row>
    <row r="189" spans="2:3" x14ac:dyDescent="0.25">
      <c r="B189" s="5"/>
      <c r="C189" s="5"/>
    </row>
    <row r="190" spans="2:3" x14ac:dyDescent="0.25">
      <c r="B190" s="5"/>
      <c r="C190" s="5"/>
    </row>
    <row r="191" spans="2:3" x14ac:dyDescent="0.25">
      <c r="B191" s="5"/>
      <c r="C191" s="5"/>
    </row>
    <row r="192" spans="2:3" x14ac:dyDescent="0.25">
      <c r="B192" s="5"/>
      <c r="C192" s="5"/>
    </row>
    <row r="193" spans="2:3" x14ac:dyDescent="0.25">
      <c r="B193" s="5"/>
      <c r="C193" s="5"/>
    </row>
    <row r="194" spans="2:3" x14ac:dyDescent="0.25">
      <c r="B194" s="5"/>
      <c r="C194" s="5"/>
    </row>
    <row r="195" spans="2:3" x14ac:dyDescent="0.25">
      <c r="B195" s="5"/>
      <c r="C195" s="5"/>
    </row>
    <row r="196" spans="2:3" x14ac:dyDescent="0.25">
      <c r="B196" s="5"/>
      <c r="C196" s="5"/>
    </row>
    <row r="197" spans="2:3" x14ac:dyDescent="0.25">
      <c r="B197" s="5"/>
      <c r="C197" s="5"/>
    </row>
    <row r="198" spans="2:3" x14ac:dyDescent="0.25">
      <c r="B198" s="5"/>
      <c r="C198" s="5"/>
    </row>
    <row r="199" spans="2:3" x14ac:dyDescent="0.25">
      <c r="B199" s="5"/>
      <c r="C199" s="5"/>
    </row>
    <row r="200" spans="2:3" x14ac:dyDescent="0.25">
      <c r="B200" s="5"/>
      <c r="C200" s="5"/>
    </row>
    <row r="201" spans="2:3" x14ac:dyDescent="0.25">
      <c r="B201" s="5"/>
      <c r="C201" s="5"/>
    </row>
    <row r="202" spans="2:3" x14ac:dyDescent="0.25">
      <c r="B202" s="5"/>
      <c r="C202" s="5"/>
    </row>
    <row r="203" spans="2:3" x14ac:dyDescent="0.25">
      <c r="B203" s="5"/>
      <c r="C203" s="5"/>
    </row>
    <row r="204" spans="2:3" x14ac:dyDescent="0.25">
      <c r="B204" s="5"/>
      <c r="C204" s="5"/>
    </row>
    <row r="205" spans="2:3" x14ac:dyDescent="0.25">
      <c r="B205" s="5"/>
      <c r="C205" s="5"/>
    </row>
    <row r="206" spans="2:3" x14ac:dyDescent="0.25">
      <c r="B206" s="5"/>
      <c r="C206" s="5"/>
    </row>
    <row r="207" spans="2:3" x14ac:dyDescent="0.25">
      <c r="B207" s="5"/>
      <c r="C207" s="5"/>
    </row>
    <row r="208" spans="2:3" x14ac:dyDescent="0.25">
      <c r="B208" s="5"/>
      <c r="C208" s="5"/>
    </row>
    <row r="209" spans="2:3" x14ac:dyDescent="0.25">
      <c r="B209" s="5"/>
      <c r="C209" s="5"/>
    </row>
    <row r="210" spans="2:3" x14ac:dyDescent="0.25">
      <c r="B210" s="5"/>
      <c r="C210" s="5"/>
    </row>
    <row r="211" spans="2:3" x14ac:dyDescent="0.25">
      <c r="B211" s="5"/>
      <c r="C211" s="5"/>
    </row>
    <row r="212" spans="2:3" x14ac:dyDescent="0.25">
      <c r="B212" s="5"/>
      <c r="C212" s="5"/>
    </row>
    <row r="213" spans="2:3" x14ac:dyDescent="0.25">
      <c r="B213" s="5"/>
      <c r="C213" s="5"/>
    </row>
    <row r="214" spans="2:3" x14ac:dyDescent="0.25">
      <c r="B214" s="5"/>
      <c r="C214" s="5"/>
    </row>
    <row r="215" spans="2:3" x14ac:dyDescent="0.25">
      <c r="B215" s="5"/>
      <c r="C215" s="5"/>
    </row>
    <row r="216" spans="2:3" x14ac:dyDescent="0.25">
      <c r="B216" s="5"/>
      <c r="C216" s="5"/>
    </row>
    <row r="217" spans="2:3" x14ac:dyDescent="0.25">
      <c r="B217" s="5"/>
      <c r="C217" s="5"/>
    </row>
    <row r="218" spans="2:3" x14ac:dyDescent="0.25">
      <c r="B218" s="5"/>
      <c r="C218" s="5"/>
    </row>
    <row r="219" spans="2:3" x14ac:dyDescent="0.25">
      <c r="B219" s="5"/>
      <c r="C219" s="5"/>
    </row>
    <row r="220" spans="2:3" x14ac:dyDescent="0.25">
      <c r="B220" s="5"/>
      <c r="C220" s="5"/>
    </row>
    <row r="221" spans="2:3" x14ac:dyDescent="0.25">
      <c r="B221" s="5"/>
      <c r="C221" s="5"/>
    </row>
    <row r="222" spans="2:3" x14ac:dyDescent="0.25">
      <c r="B222" s="5"/>
      <c r="C222" s="5"/>
    </row>
    <row r="223" spans="2:3" x14ac:dyDescent="0.25">
      <c r="B223" s="5"/>
      <c r="C223" s="5"/>
    </row>
    <row r="224" spans="2:3" x14ac:dyDescent="0.25">
      <c r="B224" s="5"/>
      <c r="C224" s="5"/>
    </row>
    <row r="225" spans="2:3" x14ac:dyDescent="0.25">
      <c r="B225" s="5"/>
      <c r="C225" s="5"/>
    </row>
    <row r="226" spans="2:3" x14ac:dyDescent="0.25">
      <c r="B226" s="5"/>
      <c r="C226" s="5"/>
    </row>
    <row r="227" spans="2:3" x14ac:dyDescent="0.25">
      <c r="B227" s="5"/>
      <c r="C227" s="5"/>
    </row>
    <row r="228" spans="2:3" x14ac:dyDescent="0.25">
      <c r="B228" s="5"/>
      <c r="C228" s="5"/>
    </row>
    <row r="229" spans="2:3" x14ac:dyDescent="0.25">
      <c r="B229" s="5"/>
      <c r="C229" s="5"/>
    </row>
    <row r="230" spans="2:3" x14ac:dyDescent="0.25">
      <c r="B230" s="5"/>
      <c r="C230" s="5"/>
    </row>
    <row r="231" spans="2:3" x14ac:dyDescent="0.25">
      <c r="B231" s="5"/>
      <c r="C231" s="5"/>
    </row>
    <row r="232" spans="2:3" x14ac:dyDescent="0.25">
      <c r="B232" s="5"/>
      <c r="C232" s="5"/>
    </row>
    <row r="233" spans="2:3" x14ac:dyDescent="0.25">
      <c r="B233" s="5"/>
      <c r="C233" s="5"/>
    </row>
    <row r="234" spans="2:3" x14ac:dyDescent="0.25">
      <c r="B234" s="5"/>
      <c r="C234" s="5"/>
    </row>
    <row r="235" spans="2:3" x14ac:dyDescent="0.25">
      <c r="B235" s="5"/>
      <c r="C235" s="5"/>
    </row>
    <row r="236" spans="2:3" x14ac:dyDescent="0.25">
      <c r="B236" s="5"/>
      <c r="C236" s="5"/>
    </row>
    <row r="237" spans="2:3" x14ac:dyDescent="0.25">
      <c r="B237" s="5"/>
      <c r="C237" s="5"/>
    </row>
    <row r="238" spans="2:3" x14ac:dyDescent="0.25">
      <c r="B238" s="5"/>
      <c r="C238" s="5"/>
    </row>
    <row r="239" spans="2:3" x14ac:dyDescent="0.25">
      <c r="B239" s="5"/>
      <c r="C239" s="5"/>
    </row>
    <row r="240" spans="2:3" x14ac:dyDescent="0.25">
      <c r="B240" s="5"/>
      <c r="C240" s="5"/>
    </row>
    <row r="241" spans="2:3" x14ac:dyDescent="0.25">
      <c r="B241" s="5"/>
      <c r="C241" s="5"/>
    </row>
    <row r="242" spans="2:3" x14ac:dyDescent="0.25">
      <c r="B242" s="5"/>
      <c r="C242" s="5"/>
    </row>
    <row r="243" spans="2:3" x14ac:dyDescent="0.25">
      <c r="B243" s="5"/>
      <c r="C243" s="5"/>
    </row>
    <row r="244" spans="2:3" x14ac:dyDescent="0.25">
      <c r="B244" s="5"/>
      <c r="C244" s="5"/>
    </row>
    <row r="245" spans="2:3" x14ac:dyDescent="0.25">
      <c r="B245" s="5"/>
      <c r="C245" s="5"/>
    </row>
    <row r="246" spans="2:3" x14ac:dyDescent="0.25">
      <c r="B246" s="5"/>
      <c r="C246" s="5"/>
    </row>
    <row r="247" spans="2:3" x14ac:dyDescent="0.25">
      <c r="B247" s="5"/>
      <c r="C247" s="5"/>
    </row>
    <row r="248" spans="2:3" x14ac:dyDescent="0.25">
      <c r="B248" s="5"/>
      <c r="C248" s="5"/>
    </row>
    <row r="249" spans="2:3" x14ac:dyDescent="0.25">
      <c r="B249" s="5"/>
      <c r="C249" s="5"/>
    </row>
    <row r="250" spans="2:3" x14ac:dyDescent="0.25">
      <c r="B250" s="5"/>
      <c r="C250" s="5"/>
    </row>
    <row r="251" spans="2:3" x14ac:dyDescent="0.25">
      <c r="B251" s="5"/>
      <c r="C251" s="5"/>
    </row>
    <row r="252" spans="2:3" x14ac:dyDescent="0.25">
      <c r="B252" s="5"/>
      <c r="C252" s="5"/>
    </row>
    <row r="253" spans="2:3" x14ac:dyDescent="0.25">
      <c r="B253" s="5"/>
      <c r="C253" s="5"/>
    </row>
    <row r="254" spans="2:3" x14ac:dyDescent="0.25">
      <c r="B254" s="5"/>
      <c r="C254" s="5"/>
    </row>
    <row r="255" spans="2:3" x14ac:dyDescent="0.25">
      <c r="B255" s="5"/>
      <c r="C255" s="5"/>
    </row>
    <row r="256" spans="2:3" x14ac:dyDescent="0.25">
      <c r="B256" s="5"/>
      <c r="C256" s="5"/>
    </row>
    <row r="257" spans="2:3" x14ac:dyDescent="0.25">
      <c r="B257" s="5"/>
      <c r="C257" s="5"/>
    </row>
    <row r="258" spans="2:3" x14ac:dyDescent="0.25">
      <c r="B258" s="5"/>
      <c r="C258" s="5"/>
    </row>
    <row r="259" spans="2:3" x14ac:dyDescent="0.25">
      <c r="B259" s="5"/>
      <c r="C259" s="5"/>
    </row>
    <row r="260" spans="2:3" x14ac:dyDescent="0.25">
      <c r="B260" s="5"/>
      <c r="C260" s="5"/>
    </row>
    <row r="261" spans="2:3" x14ac:dyDescent="0.25">
      <c r="B261" s="5"/>
      <c r="C261" s="5"/>
    </row>
    <row r="262" spans="2:3" x14ac:dyDescent="0.25">
      <c r="B262" s="5"/>
      <c r="C262" s="5"/>
    </row>
    <row r="263" spans="2:3" x14ac:dyDescent="0.25">
      <c r="B263" s="5"/>
      <c r="C263" s="5"/>
    </row>
    <row r="264" spans="2:3" x14ac:dyDescent="0.25">
      <c r="B264" s="5"/>
      <c r="C264" s="5"/>
    </row>
    <row r="265" spans="2:3" x14ac:dyDescent="0.25">
      <c r="B265" s="5"/>
      <c r="C265" s="5"/>
    </row>
    <row r="266" spans="2:3" x14ac:dyDescent="0.25">
      <c r="B266" s="5"/>
      <c r="C266" s="5"/>
    </row>
    <row r="267" spans="2:3" x14ac:dyDescent="0.25">
      <c r="B267" s="5"/>
      <c r="C267" s="5"/>
    </row>
    <row r="268" spans="2:3" x14ac:dyDescent="0.25">
      <c r="B268" s="5"/>
      <c r="C268" s="5"/>
    </row>
    <row r="269" spans="2:3" x14ac:dyDescent="0.25">
      <c r="B269" s="5"/>
      <c r="C269" s="5"/>
    </row>
    <row r="270" spans="2:3" x14ac:dyDescent="0.25">
      <c r="B270" s="5"/>
      <c r="C270" s="5"/>
    </row>
    <row r="271" spans="2:3" x14ac:dyDescent="0.25">
      <c r="B271" s="5"/>
      <c r="C271" s="5"/>
    </row>
    <row r="272" spans="2:3" x14ac:dyDescent="0.25">
      <c r="B272" s="5"/>
      <c r="C272" s="5"/>
    </row>
    <row r="273" spans="2:3" x14ac:dyDescent="0.25">
      <c r="B273" s="5"/>
      <c r="C273" s="5"/>
    </row>
    <row r="274" spans="2:3" x14ac:dyDescent="0.25">
      <c r="B274" s="5"/>
      <c r="C274" s="5"/>
    </row>
    <row r="275" spans="2:3" x14ac:dyDescent="0.25">
      <c r="B275" s="5"/>
      <c r="C275" s="5"/>
    </row>
    <row r="276" spans="2:3" x14ac:dyDescent="0.25">
      <c r="B276" s="5"/>
      <c r="C276" s="5"/>
    </row>
    <row r="277" spans="2:3" x14ac:dyDescent="0.25">
      <c r="B277" s="5"/>
      <c r="C277" s="5"/>
    </row>
    <row r="278" spans="2:3" x14ac:dyDescent="0.25">
      <c r="B278" s="5"/>
      <c r="C278" s="5"/>
    </row>
    <row r="279" spans="2:3" x14ac:dyDescent="0.25">
      <c r="B279" s="5"/>
      <c r="C279" s="5"/>
    </row>
    <row r="280" spans="2:3" x14ac:dyDescent="0.25">
      <c r="B280" s="5"/>
      <c r="C280" s="5"/>
    </row>
    <row r="281" spans="2:3" x14ac:dyDescent="0.25">
      <c r="B281" s="5"/>
      <c r="C281" s="5"/>
    </row>
    <row r="282" spans="2:3" x14ac:dyDescent="0.25">
      <c r="B282" s="5"/>
      <c r="C282" s="5"/>
    </row>
    <row r="283" spans="2:3" x14ac:dyDescent="0.25">
      <c r="B283" s="5"/>
      <c r="C283" s="5"/>
    </row>
    <row r="284" spans="2:3" x14ac:dyDescent="0.25">
      <c r="B284" s="5"/>
      <c r="C284" s="5"/>
    </row>
    <row r="285" spans="2:3" x14ac:dyDescent="0.25">
      <c r="B285" s="5"/>
      <c r="C285" s="5"/>
    </row>
    <row r="286" spans="2:3" x14ac:dyDescent="0.25">
      <c r="B286" s="5"/>
      <c r="C286" s="5"/>
    </row>
    <row r="287" spans="2:3" x14ac:dyDescent="0.25">
      <c r="B287" s="5"/>
      <c r="C287" s="5"/>
    </row>
    <row r="288" spans="2:3" x14ac:dyDescent="0.25">
      <c r="B288" s="5"/>
      <c r="C288" s="5"/>
    </row>
    <row r="289" spans="2:3" x14ac:dyDescent="0.25">
      <c r="B289" s="5"/>
      <c r="C289" s="5"/>
    </row>
    <row r="290" spans="2:3" x14ac:dyDescent="0.25">
      <c r="B290" s="5"/>
      <c r="C290" s="5"/>
    </row>
    <row r="291" spans="2:3" x14ac:dyDescent="0.25">
      <c r="B291" s="5"/>
      <c r="C291" s="5"/>
    </row>
    <row r="292" spans="2:3" x14ac:dyDescent="0.25">
      <c r="B292" s="5"/>
      <c r="C292" s="5"/>
    </row>
    <row r="293" spans="2:3" x14ac:dyDescent="0.25">
      <c r="B293" s="5"/>
      <c r="C293" s="5"/>
    </row>
    <row r="294" spans="2:3" x14ac:dyDescent="0.25">
      <c r="B294" s="5"/>
      <c r="C294" s="5"/>
    </row>
    <row r="295" spans="2:3" x14ac:dyDescent="0.25">
      <c r="B295" s="5"/>
      <c r="C295" s="5"/>
    </row>
    <row r="296" spans="2:3" x14ac:dyDescent="0.25">
      <c r="B296" s="5"/>
      <c r="C296" s="5"/>
    </row>
    <row r="297" spans="2:3" x14ac:dyDescent="0.25">
      <c r="B297" s="5"/>
      <c r="C297" s="5"/>
    </row>
    <row r="298" spans="2:3" x14ac:dyDescent="0.25">
      <c r="B298" s="5"/>
      <c r="C298" s="5"/>
    </row>
    <row r="299" spans="2:3" x14ac:dyDescent="0.25">
      <c r="B299" s="5"/>
      <c r="C299" s="5"/>
    </row>
    <row r="300" spans="2:3" x14ac:dyDescent="0.25">
      <c r="B300" s="5"/>
      <c r="C300" s="5"/>
    </row>
    <row r="301" spans="2:3" x14ac:dyDescent="0.25">
      <c r="B301" s="5"/>
      <c r="C301" s="5"/>
    </row>
    <row r="302" spans="2:3" x14ac:dyDescent="0.25">
      <c r="B302" s="5"/>
      <c r="C302" s="5"/>
    </row>
    <row r="303" spans="2:3" x14ac:dyDescent="0.25">
      <c r="B303" s="5"/>
      <c r="C303" s="5"/>
    </row>
    <row r="304" spans="2:3" x14ac:dyDescent="0.25">
      <c r="B304" s="5"/>
      <c r="C304" s="5"/>
    </row>
    <row r="305" spans="2:3" x14ac:dyDescent="0.25">
      <c r="B305" s="5"/>
      <c r="C305" s="5"/>
    </row>
    <row r="306" spans="2:3" x14ac:dyDescent="0.25">
      <c r="B306" s="5"/>
      <c r="C306" s="5"/>
    </row>
    <row r="307" spans="2:3" x14ac:dyDescent="0.25">
      <c r="B307" s="5"/>
      <c r="C307" s="5"/>
    </row>
    <row r="308" spans="2:3" x14ac:dyDescent="0.25">
      <c r="B308" s="5"/>
      <c r="C308" s="5"/>
    </row>
    <row r="309" spans="2:3" x14ac:dyDescent="0.25">
      <c r="B309" s="5"/>
      <c r="C309" s="5"/>
    </row>
    <row r="310" spans="2:3" x14ac:dyDescent="0.25">
      <c r="B310" s="5"/>
      <c r="C310" s="5"/>
    </row>
    <row r="311" spans="2:3" x14ac:dyDescent="0.25">
      <c r="B311" s="5"/>
      <c r="C311" s="5"/>
    </row>
    <row r="312" spans="2:3" x14ac:dyDescent="0.25">
      <c r="B312" s="5"/>
      <c r="C312" s="5"/>
    </row>
    <row r="313" spans="2:3" x14ac:dyDescent="0.25">
      <c r="B313" s="5"/>
      <c r="C313" s="5"/>
    </row>
    <row r="314" spans="2:3" x14ac:dyDescent="0.25">
      <c r="B314" s="5"/>
      <c r="C314" s="5"/>
    </row>
    <row r="315" spans="2:3" x14ac:dyDescent="0.25">
      <c r="B315" s="5"/>
      <c r="C315" s="5"/>
    </row>
    <row r="316" spans="2:3" x14ac:dyDescent="0.25">
      <c r="B316" s="5"/>
      <c r="C316" s="5"/>
    </row>
    <row r="317" spans="2:3" x14ac:dyDescent="0.25">
      <c r="B317" s="5"/>
      <c r="C317" s="5"/>
    </row>
    <row r="318" spans="2:3" x14ac:dyDescent="0.25">
      <c r="B318" s="5"/>
      <c r="C318" s="5"/>
    </row>
    <row r="319" spans="2:3" x14ac:dyDescent="0.25">
      <c r="B319" s="5"/>
      <c r="C319" s="5"/>
    </row>
    <row r="320" spans="2:3" x14ac:dyDescent="0.25">
      <c r="B320" s="5"/>
      <c r="C320" s="5"/>
    </row>
    <row r="321" spans="2:3" x14ac:dyDescent="0.25">
      <c r="B321" s="5"/>
      <c r="C321" s="5"/>
    </row>
    <row r="322" spans="2:3" x14ac:dyDescent="0.25">
      <c r="B322" s="5"/>
      <c r="C322" s="5"/>
    </row>
    <row r="323" spans="2:3" x14ac:dyDescent="0.25">
      <c r="B323" s="5"/>
      <c r="C323" s="5"/>
    </row>
    <row r="324" spans="2:3" x14ac:dyDescent="0.25">
      <c r="B324" s="5"/>
      <c r="C324" s="5"/>
    </row>
    <row r="325" spans="2:3" x14ac:dyDescent="0.25">
      <c r="B325" s="5"/>
      <c r="C325" s="5"/>
    </row>
    <row r="326" spans="2:3" x14ac:dyDescent="0.25">
      <c r="B326" s="5"/>
      <c r="C326" s="5"/>
    </row>
    <row r="327" spans="2:3" x14ac:dyDescent="0.25">
      <c r="B327" s="5"/>
      <c r="C327" s="5"/>
    </row>
    <row r="328" spans="2:3" x14ac:dyDescent="0.25">
      <c r="B328" s="5"/>
      <c r="C328" s="5"/>
    </row>
    <row r="329" spans="2:3" x14ac:dyDescent="0.25">
      <c r="B329" s="5"/>
      <c r="C329" s="5"/>
    </row>
    <row r="330" spans="2:3" x14ac:dyDescent="0.25">
      <c r="B330" s="5"/>
      <c r="C330" s="5"/>
    </row>
    <row r="331" spans="2:3" x14ac:dyDescent="0.25">
      <c r="B331" s="5"/>
      <c r="C331" s="5"/>
    </row>
    <row r="332" spans="2:3" x14ac:dyDescent="0.25">
      <c r="B332" s="5"/>
      <c r="C332" s="5"/>
    </row>
    <row r="333" spans="2:3" x14ac:dyDescent="0.25">
      <c r="B333" s="5"/>
      <c r="C333" s="5"/>
    </row>
    <row r="334" spans="2:3" x14ac:dyDescent="0.25">
      <c r="B334" s="5"/>
      <c r="C334" s="5"/>
    </row>
    <row r="335" spans="2:3" x14ac:dyDescent="0.25">
      <c r="B335" s="5"/>
      <c r="C335" s="5"/>
    </row>
    <row r="336" spans="2:3" x14ac:dyDescent="0.25">
      <c r="B336" s="5"/>
      <c r="C336" s="5"/>
    </row>
    <row r="337" spans="2:3" x14ac:dyDescent="0.25">
      <c r="B337" s="5"/>
      <c r="C337" s="5"/>
    </row>
    <row r="338" spans="2:3" x14ac:dyDescent="0.25">
      <c r="B338" s="5"/>
      <c r="C338" s="5"/>
    </row>
    <row r="339" spans="2:3" x14ac:dyDescent="0.25">
      <c r="B339" s="5"/>
      <c r="C339" s="5"/>
    </row>
    <row r="340" spans="2:3" x14ac:dyDescent="0.25">
      <c r="B340" s="5"/>
      <c r="C340" s="5"/>
    </row>
    <row r="341" spans="2:3" x14ac:dyDescent="0.25">
      <c r="B341" s="5"/>
      <c r="C341" s="5"/>
    </row>
    <row r="342" spans="2:3" x14ac:dyDescent="0.25">
      <c r="B342" s="5"/>
      <c r="C342" s="5"/>
    </row>
    <row r="343" spans="2:3" x14ac:dyDescent="0.25">
      <c r="B343" s="5"/>
      <c r="C343" s="5"/>
    </row>
    <row r="344" spans="2:3" x14ac:dyDescent="0.25">
      <c r="B344" s="5"/>
      <c r="C344" s="5"/>
    </row>
    <row r="345" spans="2:3" x14ac:dyDescent="0.25">
      <c r="B345" s="5"/>
      <c r="C345" s="5"/>
    </row>
    <row r="346" spans="2:3" x14ac:dyDescent="0.25">
      <c r="B346" s="5"/>
      <c r="C346" s="5"/>
    </row>
    <row r="347" spans="2:3" x14ac:dyDescent="0.25">
      <c r="B347" s="5"/>
      <c r="C347" s="5"/>
    </row>
    <row r="348" spans="2:3" x14ac:dyDescent="0.25">
      <c r="B348" s="5"/>
      <c r="C348" s="5"/>
    </row>
    <row r="349" spans="2:3" x14ac:dyDescent="0.25">
      <c r="B349" s="5"/>
      <c r="C349" s="5"/>
    </row>
    <row r="350" spans="2:3" x14ac:dyDescent="0.25">
      <c r="B350" s="5"/>
      <c r="C350" s="5"/>
    </row>
    <row r="351" spans="2:3" x14ac:dyDescent="0.25">
      <c r="B351" s="5"/>
      <c r="C351" s="5"/>
    </row>
    <row r="352" spans="2:3" x14ac:dyDescent="0.25">
      <c r="B352" s="5"/>
      <c r="C352" s="5"/>
    </row>
    <row r="353" spans="2:3" x14ac:dyDescent="0.25">
      <c r="B353" s="5"/>
      <c r="C353" s="5"/>
    </row>
    <row r="354" spans="2:3" x14ac:dyDescent="0.25">
      <c r="B354" s="5"/>
      <c r="C354" s="5"/>
    </row>
    <row r="355" spans="2:3" x14ac:dyDescent="0.25">
      <c r="B355" s="5"/>
      <c r="C355" s="5"/>
    </row>
    <row r="356" spans="2:3" x14ac:dyDescent="0.25">
      <c r="B356" s="5"/>
      <c r="C356" s="5"/>
    </row>
    <row r="357" spans="2:3" x14ac:dyDescent="0.25">
      <c r="B357" s="5"/>
      <c r="C357" s="5"/>
    </row>
    <row r="358" spans="2:3" x14ac:dyDescent="0.25">
      <c r="B358" s="5"/>
      <c r="C358" s="5"/>
    </row>
    <row r="359" spans="2:3" x14ac:dyDescent="0.25">
      <c r="B359" s="5"/>
      <c r="C359" s="5"/>
    </row>
    <row r="360" spans="2:3" x14ac:dyDescent="0.25">
      <c r="B360" s="5"/>
      <c r="C360" s="5"/>
    </row>
    <row r="361" spans="2:3" x14ac:dyDescent="0.25">
      <c r="B361" s="5"/>
      <c r="C361" s="5"/>
    </row>
    <row r="362" spans="2:3" x14ac:dyDescent="0.25">
      <c r="B362" s="5"/>
      <c r="C362" s="5"/>
    </row>
    <row r="363" spans="2:3" x14ac:dyDescent="0.25">
      <c r="B363" s="5"/>
      <c r="C363" s="5"/>
    </row>
    <row r="364" spans="2:3" x14ac:dyDescent="0.25">
      <c r="B364" s="5"/>
      <c r="C364" s="5"/>
    </row>
    <row r="365" spans="2:3" x14ac:dyDescent="0.25">
      <c r="B365" s="5"/>
      <c r="C365" s="5"/>
    </row>
    <row r="366" spans="2:3" x14ac:dyDescent="0.25">
      <c r="B366" s="5"/>
      <c r="C366" s="5"/>
    </row>
    <row r="367" spans="2:3" x14ac:dyDescent="0.25">
      <c r="B367" s="5"/>
      <c r="C367" s="5"/>
    </row>
    <row r="368" spans="2:3" x14ac:dyDescent="0.25">
      <c r="B368" s="5"/>
      <c r="C368" s="5"/>
    </row>
    <row r="369" spans="2:3" x14ac:dyDescent="0.25">
      <c r="B369" s="5"/>
      <c r="C369" s="5"/>
    </row>
    <row r="370" spans="2:3" x14ac:dyDescent="0.25">
      <c r="B370" s="5"/>
      <c r="C370" s="5"/>
    </row>
    <row r="371" spans="2:3" x14ac:dyDescent="0.25">
      <c r="B371" s="5"/>
      <c r="C371" s="5"/>
    </row>
    <row r="372" spans="2:3" x14ac:dyDescent="0.25">
      <c r="B372" s="5"/>
      <c r="C372" s="5"/>
    </row>
    <row r="373" spans="2:3" x14ac:dyDescent="0.25">
      <c r="B373" s="5"/>
      <c r="C373" s="5"/>
    </row>
    <row r="374" spans="2:3" x14ac:dyDescent="0.25">
      <c r="B374" s="5"/>
      <c r="C374" s="5"/>
    </row>
    <row r="375" spans="2:3" x14ac:dyDescent="0.25">
      <c r="B375" s="5"/>
      <c r="C375" s="5"/>
    </row>
    <row r="376" spans="2:3" x14ac:dyDescent="0.25">
      <c r="B376" s="5"/>
      <c r="C376" s="5"/>
    </row>
    <row r="377" spans="2:3" x14ac:dyDescent="0.25">
      <c r="B377" s="5"/>
      <c r="C377" s="5"/>
    </row>
    <row r="378" spans="2:3" x14ac:dyDescent="0.25">
      <c r="B378" s="5"/>
      <c r="C378" s="5"/>
    </row>
    <row r="379" spans="2:3" x14ac:dyDescent="0.25">
      <c r="B379" s="5"/>
      <c r="C379" s="5"/>
    </row>
    <row r="380" spans="2:3" x14ac:dyDescent="0.25">
      <c r="B380" s="5"/>
      <c r="C380" s="5"/>
    </row>
    <row r="381" spans="2:3" x14ac:dyDescent="0.25">
      <c r="B381" s="5"/>
      <c r="C381" s="5"/>
    </row>
    <row r="382" spans="2:3" x14ac:dyDescent="0.25">
      <c r="B382" s="5"/>
      <c r="C382" s="5"/>
    </row>
    <row r="383" spans="2:3" x14ac:dyDescent="0.25">
      <c r="B383" s="5"/>
      <c r="C383" s="5"/>
    </row>
    <row r="384" spans="2:3" x14ac:dyDescent="0.25">
      <c r="B384" s="5"/>
      <c r="C384" s="5"/>
    </row>
    <row r="385" spans="2:3" x14ac:dyDescent="0.25">
      <c r="B385" s="5"/>
      <c r="C385" s="5"/>
    </row>
    <row r="386" spans="2:3" x14ac:dyDescent="0.25">
      <c r="B386" s="5"/>
      <c r="C386" s="5"/>
    </row>
    <row r="387" spans="2:3" x14ac:dyDescent="0.25">
      <c r="B387" s="5"/>
      <c r="C387" s="5"/>
    </row>
    <row r="388" spans="2:3" x14ac:dyDescent="0.25">
      <c r="B388" s="5"/>
      <c r="C388" s="5"/>
    </row>
    <row r="389" spans="2:3" x14ac:dyDescent="0.25">
      <c r="B389" s="5"/>
      <c r="C389" s="5"/>
    </row>
    <row r="390" spans="2:3" x14ac:dyDescent="0.25">
      <c r="B390" s="5"/>
      <c r="C390" s="5"/>
    </row>
    <row r="391" spans="2:3" x14ac:dyDescent="0.25">
      <c r="B391" s="5"/>
      <c r="C391" s="5"/>
    </row>
    <row r="392" spans="2:3" x14ac:dyDescent="0.25">
      <c r="B392" s="5"/>
      <c r="C392" s="5"/>
    </row>
    <row r="393" spans="2:3" x14ac:dyDescent="0.25">
      <c r="B393" s="5"/>
      <c r="C393" s="5"/>
    </row>
    <row r="394" spans="2:3" x14ac:dyDescent="0.25">
      <c r="B394" s="5"/>
      <c r="C394" s="5"/>
    </row>
    <row r="395" spans="2:3" x14ac:dyDescent="0.25">
      <c r="B395" s="5"/>
      <c r="C395" s="5"/>
    </row>
    <row r="396" spans="2:3" x14ac:dyDescent="0.25">
      <c r="B396" s="5"/>
      <c r="C396" s="5"/>
    </row>
    <row r="397" spans="2:3" x14ac:dyDescent="0.25">
      <c r="B397" s="5"/>
      <c r="C397" s="5"/>
    </row>
    <row r="398" spans="2:3" x14ac:dyDescent="0.25">
      <c r="B398" s="5"/>
      <c r="C398" s="5"/>
    </row>
    <row r="399" spans="2:3" x14ac:dyDescent="0.25">
      <c r="B399" s="5"/>
      <c r="C399" s="5"/>
    </row>
    <row r="400" spans="2:3" x14ac:dyDescent="0.25">
      <c r="B400" s="5"/>
      <c r="C400" s="5"/>
    </row>
    <row r="401" spans="2:3" x14ac:dyDescent="0.25">
      <c r="B401" s="5"/>
      <c r="C401" s="5"/>
    </row>
    <row r="402" spans="2:3" x14ac:dyDescent="0.25">
      <c r="B402" s="5"/>
      <c r="C402" s="5"/>
    </row>
    <row r="403" spans="2:3" x14ac:dyDescent="0.25">
      <c r="B403" s="5"/>
      <c r="C403" s="5"/>
    </row>
    <row r="404" spans="2:3" x14ac:dyDescent="0.25">
      <c r="B404" s="5"/>
      <c r="C404" s="5"/>
    </row>
    <row r="405" spans="2:3" x14ac:dyDescent="0.25">
      <c r="B405" s="5"/>
      <c r="C405" s="5"/>
    </row>
    <row r="406" spans="2:3" x14ac:dyDescent="0.25">
      <c r="B406" s="5"/>
      <c r="C406" s="5"/>
    </row>
    <row r="407" spans="2:3" x14ac:dyDescent="0.25">
      <c r="B407" s="5"/>
      <c r="C407" s="5"/>
    </row>
    <row r="408" spans="2:3" x14ac:dyDescent="0.25">
      <c r="B408" s="5"/>
      <c r="C408" s="5"/>
    </row>
    <row r="409" spans="2:3" x14ac:dyDescent="0.25">
      <c r="B409" s="5"/>
      <c r="C409" s="5"/>
    </row>
    <row r="410" spans="2:3" x14ac:dyDescent="0.25">
      <c r="B410" s="5"/>
      <c r="C410" s="5"/>
    </row>
    <row r="411" spans="2:3" x14ac:dyDescent="0.25">
      <c r="B411" s="5"/>
      <c r="C411" s="5"/>
    </row>
    <row r="412" spans="2:3" x14ac:dyDescent="0.25">
      <c r="B412" s="5"/>
      <c r="C412" s="5"/>
    </row>
    <row r="413" spans="2:3" x14ac:dyDescent="0.25">
      <c r="B413" s="5"/>
      <c r="C413" s="5"/>
    </row>
    <row r="414" spans="2:3" x14ac:dyDescent="0.25">
      <c r="B414" s="5"/>
      <c r="C414" s="5"/>
    </row>
    <row r="415" spans="2:3" x14ac:dyDescent="0.25">
      <c r="B415" s="5"/>
      <c r="C415" s="5"/>
    </row>
    <row r="416" spans="2:3" x14ac:dyDescent="0.25">
      <c r="B416" s="5"/>
      <c r="C416" s="5"/>
    </row>
    <row r="417" spans="2:3" x14ac:dyDescent="0.25">
      <c r="B417" s="5"/>
      <c r="C417" s="5"/>
    </row>
    <row r="418" spans="2:3" x14ac:dyDescent="0.25">
      <c r="B418" s="5"/>
      <c r="C418" s="5"/>
    </row>
    <row r="419" spans="2:3" x14ac:dyDescent="0.25">
      <c r="B419" s="5"/>
      <c r="C419" s="5"/>
    </row>
    <row r="420" spans="2:3" x14ac:dyDescent="0.25">
      <c r="B420" s="5"/>
      <c r="C420" s="5"/>
    </row>
    <row r="421" spans="2:3" x14ac:dyDescent="0.25">
      <c r="B421" s="5"/>
      <c r="C421" s="5"/>
    </row>
    <row r="422" spans="2:3" x14ac:dyDescent="0.25">
      <c r="B422" s="5"/>
      <c r="C422" s="5"/>
    </row>
    <row r="423" spans="2:3" x14ac:dyDescent="0.25">
      <c r="B423" s="5"/>
      <c r="C423" s="5"/>
    </row>
    <row r="424" spans="2:3" x14ac:dyDescent="0.25">
      <c r="B424" s="5"/>
      <c r="C424" s="5"/>
    </row>
    <row r="425" spans="2:3" x14ac:dyDescent="0.25">
      <c r="B425" s="5"/>
      <c r="C425" s="5"/>
    </row>
    <row r="426" spans="2:3" x14ac:dyDescent="0.25">
      <c r="B426" s="5"/>
      <c r="C426" s="5"/>
    </row>
    <row r="427" spans="2:3" x14ac:dyDescent="0.25">
      <c r="B427" s="5"/>
      <c r="C427" s="5"/>
    </row>
    <row r="428" spans="2:3" x14ac:dyDescent="0.25">
      <c r="B428" s="5"/>
      <c r="C428" s="5"/>
    </row>
    <row r="429" spans="2:3" x14ac:dyDescent="0.25">
      <c r="B429" s="5"/>
      <c r="C429" s="5"/>
    </row>
    <row r="430" spans="2:3" x14ac:dyDescent="0.25">
      <c r="B430" s="5"/>
      <c r="C430" s="5"/>
    </row>
    <row r="431" spans="2:3" x14ac:dyDescent="0.25">
      <c r="B431" s="5"/>
      <c r="C431" s="5"/>
    </row>
    <row r="432" spans="2:3" x14ac:dyDescent="0.25">
      <c r="B432" s="5"/>
      <c r="C432" s="5"/>
    </row>
    <row r="433" spans="2:3" x14ac:dyDescent="0.25">
      <c r="B433" s="5"/>
      <c r="C433" s="5"/>
    </row>
    <row r="434" spans="2:3" x14ac:dyDescent="0.25">
      <c r="B434" s="5"/>
      <c r="C434" s="5"/>
    </row>
    <row r="435" spans="2:3" x14ac:dyDescent="0.25">
      <c r="B435" s="5"/>
      <c r="C435" s="5"/>
    </row>
    <row r="436" spans="2:3" x14ac:dyDescent="0.25">
      <c r="B436" s="5"/>
      <c r="C436" s="5"/>
    </row>
    <row r="437" spans="2:3" x14ac:dyDescent="0.25">
      <c r="B437" s="5"/>
      <c r="C437" s="5"/>
    </row>
    <row r="438" spans="2:3" x14ac:dyDescent="0.25">
      <c r="B438" s="5"/>
      <c r="C438" s="5"/>
    </row>
    <row r="439" spans="2:3" x14ac:dyDescent="0.25">
      <c r="B439" s="5"/>
      <c r="C439" s="5"/>
    </row>
    <row r="440" spans="2:3" x14ac:dyDescent="0.25">
      <c r="B440" s="5"/>
      <c r="C440" s="5"/>
    </row>
    <row r="441" spans="2:3" x14ac:dyDescent="0.25">
      <c r="B441" s="5"/>
      <c r="C441" s="5"/>
    </row>
    <row r="442" spans="2:3" x14ac:dyDescent="0.25">
      <c r="B442" s="5"/>
      <c r="C442" s="5"/>
    </row>
    <row r="443" spans="2:3" x14ac:dyDescent="0.25">
      <c r="B443" s="5"/>
      <c r="C443" s="5"/>
    </row>
    <row r="444" spans="2:3" x14ac:dyDescent="0.25">
      <c r="B444" s="5"/>
      <c r="C444" s="5"/>
    </row>
    <row r="445" spans="2:3" x14ac:dyDescent="0.25">
      <c r="B445" s="5"/>
      <c r="C445" s="5"/>
    </row>
    <row r="446" spans="2:3" x14ac:dyDescent="0.25">
      <c r="B446" s="5"/>
      <c r="C446" s="5"/>
    </row>
    <row r="447" spans="2:3" x14ac:dyDescent="0.25">
      <c r="B447" s="5"/>
      <c r="C447" s="5"/>
    </row>
    <row r="448" spans="2:3" x14ac:dyDescent="0.25">
      <c r="B448" s="5"/>
      <c r="C448" s="5"/>
    </row>
    <row r="449" spans="2:3" x14ac:dyDescent="0.25">
      <c r="B449" s="5"/>
      <c r="C449" s="5"/>
    </row>
    <row r="450" spans="2:3" x14ac:dyDescent="0.25">
      <c r="B450" s="5"/>
      <c r="C450" s="5"/>
    </row>
    <row r="451" spans="2:3" x14ac:dyDescent="0.25">
      <c r="B451" s="5"/>
      <c r="C451" s="5"/>
    </row>
    <row r="452" spans="2:3" x14ac:dyDescent="0.25">
      <c r="B452" s="5"/>
      <c r="C452" s="5"/>
    </row>
    <row r="453" spans="2:3" x14ac:dyDescent="0.25">
      <c r="B453" s="5"/>
      <c r="C453" s="5"/>
    </row>
    <row r="454" spans="2:3" x14ac:dyDescent="0.25">
      <c r="B454" s="5"/>
      <c r="C454" s="5"/>
    </row>
    <row r="455" spans="2:3" x14ac:dyDescent="0.25">
      <c r="B455" s="5"/>
      <c r="C455" s="5"/>
    </row>
    <row r="456" spans="2:3" x14ac:dyDescent="0.25">
      <c r="B456" s="5"/>
      <c r="C456" s="5"/>
    </row>
    <row r="457" spans="2:3" x14ac:dyDescent="0.25">
      <c r="B457" s="5"/>
      <c r="C457" s="5"/>
    </row>
    <row r="458" spans="2:3" x14ac:dyDescent="0.25">
      <c r="B458" s="5"/>
      <c r="C458" s="5"/>
    </row>
    <row r="459" spans="2:3" x14ac:dyDescent="0.25">
      <c r="B459" s="5"/>
      <c r="C459" s="5"/>
    </row>
    <row r="460" spans="2:3" x14ac:dyDescent="0.25">
      <c r="B460" s="5"/>
      <c r="C460" s="5"/>
    </row>
    <row r="461" spans="2:3" x14ac:dyDescent="0.25">
      <c r="B461" s="5"/>
      <c r="C461" s="5"/>
    </row>
    <row r="462" spans="2:3" x14ac:dyDescent="0.25">
      <c r="B462" s="5"/>
      <c r="C462" s="5"/>
    </row>
    <row r="463" spans="2:3" x14ac:dyDescent="0.25">
      <c r="B463" s="5"/>
      <c r="C463" s="5"/>
    </row>
    <row r="464" spans="2:3" x14ac:dyDescent="0.25">
      <c r="B464" s="5"/>
      <c r="C464" s="5"/>
    </row>
    <row r="465" spans="2:3" x14ac:dyDescent="0.25">
      <c r="B465" s="5"/>
      <c r="C465" s="5"/>
    </row>
    <row r="466" spans="2:3" x14ac:dyDescent="0.25">
      <c r="B466" s="5"/>
      <c r="C466" s="5"/>
    </row>
    <row r="467" spans="2:3" x14ac:dyDescent="0.25">
      <c r="B467" s="5"/>
      <c r="C467" s="5"/>
    </row>
    <row r="468" spans="2:3" x14ac:dyDescent="0.25">
      <c r="B468" s="5"/>
      <c r="C468" s="5"/>
    </row>
    <row r="469" spans="2:3" x14ac:dyDescent="0.25">
      <c r="B469" s="5"/>
      <c r="C469" s="5"/>
    </row>
    <row r="470" spans="2:3" x14ac:dyDescent="0.25">
      <c r="B470" s="5"/>
      <c r="C470" s="5"/>
    </row>
    <row r="471" spans="2:3" x14ac:dyDescent="0.25">
      <c r="B471" s="5"/>
      <c r="C471" s="5"/>
    </row>
    <row r="472" spans="2:3" x14ac:dyDescent="0.25">
      <c r="B472" s="5"/>
      <c r="C472" s="5"/>
    </row>
    <row r="473" spans="2:3" x14ac:dyDescent="0.25">
      <c r="B473" s="5"/>
      <c r="C473" s="5"/>
    </row>
    <row r="474" spans="2:3" x14ac:dyDescent="0.25">
      <c r="B474" s="5"/>
      <c r="C474" s="5"/>
    </row>
    <row r="475" spans="2:3" x14ac:dyDescent="0.25">
      <c r="B475" s="5"/>
      <c r="C475" s="5"/>
    </row>
    <row r="476" spans="2:3" x14ac:dyDescent="0.25">
      <c r="B476" s="5"/>
      <c r="C476" s="5"/>
    </row>
    <row r="477" spans="2:3" x14ac:dyDescent="0.25">
      <c r="B477" s="5"/>
      <c r="C477" s="5"/>
    </row>
    <row r="478" spans="2:3" x14ac:dyDescent="0.25">
      <c r="B478" s="5"/>
      <c r="C478" s="5"/>
    </row>
    <row r="479" spans="2:3" x14ac:dyDescent="0.25">
      <c r="B479" s="5"/>
      <c r="C479" s="5"/>
    </row>
    <row r="480" spans="2:3" x14ac:dyDescent="0.25">
      <c r="B480" s="5"/>
      <c r="C480" s="5"/>
    </row>
    <row r="481" spans="2:3" x14ac:dyDescent="0.25">
      <c r="B481" s="5"/>
      <c r="C481" s="5"/>
    </row>
    <row r="482" spans="2:3" x14ac:dyDescent="0.25">
      <c r="B482" s="5"/>
      <c r="C482" s="5"/>
    </row>
    <row r="483" spans="2:3" x14ac:dyDescent="0.25">
      <c r="B483" s="5"/>
      <c r="C483" s="5"/>
    </row>
    <row r="484" spans="2:3" x14ac:dyDescent="0.25">
      <c r="B484" s="5"/>
      <c r="C484" s="5"/>
    </row>
    <row r="485" spans="2:3" x14ac:dyDescent="0.25">
      <c r="B485" s="5"/>
      <c r="C485" s="5"/>
    </row>
    <row r="486" spans="2:3" x14ac:dyDescent="0.25">
      <c r="B486" s="5"/>
      <c r="C486" s="5"/>
    </row>
    <row r="487" spans="2:3" x14ac:dyDescent="0.25">
      <c r="B487" s="5"/>
      <c r="C487" s="5"/>
    </row>
    <row r="488" spans="2:3" x14ac:dyDescent="0.25">
      <c r="B488" s="5"/>
      <c r="C488" s="5"/>
    </row>
    <row r="489" spans="2:3" x14ac:dyDescent="0.25">
      <c r="B489" s="5"/>
      <c r="C489" s="5"/>
    </row>
    <row r="490" spans="2:3" x14ac:dyDescent="0.25">
      <c r="B490" s="5"/>
      <c r="C490" s="5"/>
    </row>
    <row r="491" spans="2:3" x14ac:dyDescent="0.25">
      <c r="B491" s="5"/>
      <c r="C491" s="5"/>
    </row>
    <row r="492" spans="2:3" x14ac:dyDescent="0.25">
      <c r="B492" s="5"/>
      <c r="C492" s="5"/>
    </row>
    <row r="493" spans="2:3" x14ac:dyDescent="0.25">
      <c r="B493" s="5"/>
      <c r="C493" s="5"/>
    </row>
    <row r="494" spans="2:3" x14ac:dyDescent="0.25">
      <c r="B494" s="5"/>
      <c r="C494" s="5"/>
    </row>
    <row r="495" spans="2:3" x14ac:dyDescent="0.25">
      <c r="B495" s="5"/>
      <c r="C495" s="5"/>
    </row>
    <row r="496" spans="2:3" x14ac:dyDescent="0.25">
      <c r="B496" s="5"/>
      <c r="C496" s="5"/>
    </row>
    <row r="497" spans="2:3" x14ac:dyDescent="0.25">
      <c r="B497" s="5"/>
      <c r="C497" s="5"/>
    </row>
    <row r="498" spans="2:3" x14ac:dyDescent="0.25">
      <c r="B498" s="5"/>
      <c r="C498" s="5"/>
    </row>
    <row r="499" spans="2:3" x14ac:dyDescent="0.25">
      <c r="B499" s="5"/>
      <c r="C499" s="5"/>
    </row>
    <row r="500" spans="2:3" x14ac:dyDescent="0.25">
      <c r="B500" s="5"/>
      <c r="C500" s="5"/>
    </row>
    <row r="501" spans="2:3" x14ac:dyDescent="0.25">
      <c r="B501" s="5"/>
      <c r="C501" s="5"/>
    </row>
    <row r="502" spans="2:3" x14ac:dyDescent="0.25">
      <c r="B502" s="5"/>
      <c r="C502" s="5"/>
    </row>
    <row r="503" spans="2:3" x14ac:dyDescent="0.25">
      <c r="B503" s="5"/>
      <c r="C503" s="5"/>
    </row>
    <row r="504" spans="2:3" x14ac:dyDescent="0.25">
      <c r="B504" s="5"/>
      <c r="C504" s="5"/>
    </row>
    <row r="505" spans="2:3" x14ac:dyDescent="0.25">
      <c r="B505" s="5"/>
      <c r="C505" s="5"/>
    </row>
    <row r="506" spans="2:3" x14ac:dyDescent="0.25">
      <c r="B506" s="5"/>
      <c r="C506" s="5"/>
    </row>
    <row r="507" spans="2:3" x14ac:dyDescent="0.25">
      <c r="B507" s="5"/>
      <c r="C507" s="5"/>
    </row>
    <row r="508" spans="2:3" x14ac:dyDescent="0.25">
      <c r="B508" s="5"/>
      <c r="C508" s="5"/>
    </row>
    <row r="509" spans="2:3" x14ac:dyDescent="0.25">
      <c r="B509" s="5"/>
      <c r="C509" s="5"/>
    </row>
    <row r="510" spans="2:3" x14ac:dyDescent="0.25">
      <c r="B510" s="5"/>
      <c r="C510" s="5"/>
    </row>
    <row r="511" spans="2:3" x14ac:dyDescent="0.25">
      <c r="B511" s="5"/>
      <c r="C511" s="5"/>
    </row>
    <row r="512" spans="2:3" x14ac:dyDescent="0.25">
      <c r="B512" s="5"/>
      <c r="C512" s="5"/>
    </row>
    <row r="513" spans="2:3" x14ac:dyDescent="0.25">
      <c r="B513" s="5"/>
      <c r="C513" s="5"/>
    </row>
    <row r="514" spans="2:3" x14ac:dyDescent="0.25">
      <c r="B514" s="5"/>
      <c r="C514" s="5"/>
    </row>
    <row r="515" spans="2:3" x14ac:dyDescent="0.25">
      <c r="B515" s="5"/>
      <c r="C515" s="5"/>
    </row>
    <row r="516" spans="2:3" x14ac:dyDescent="0.25">
      <c r="B516" s="5"/>
      <c r="C516" s="5"/>
    </row>
    <row r="517" spans="2:3" x14ac:dyDescent="0.25">
      <c r="B517" s="5"/>
      <c r="C517" s="5"/>
    </row>
    <row r="518" spans="2:3" x14ac:dyDescent="0.25">
      <c r="B518" s="5"/>
      <c r="C518" s="5"/>
    </row>
    <row r="519" spans="2:3" x14ac:dyDescent="0.25">
      <c r="B519" s="5"/>
      <c r="C519" s="5"/>
    </row>
    <row r="520" spans="2:3" x14ac:dyDescent="0.25">
      <c r="B520" s="5"/>
      <c r="C520" s="5"/>
    </row>
    <row r="521" spans="2:3" x14ac:dyDescent="0.25">
      <c r="B521" s="5"/>
      <c r="C521" s="5"/>
    </row>
    <row r="522" spans="2:3" x14ac:dyDescent="0.25">
      <c r="B522" s="5"/>
      <c r="C522" s="5"/>
    </row>
    <row r="523" spans="2:3" x14ac:dyDescent="0.25">
      <c r="B523" s="5"/>
      <c r="C523" s="5"/>
    </row>
    <row r="524" spans="2:3" x14ac:dyDescent="0.25">
      <c r="B524" s="5"/>
      <c r="C524" s="5"/>
    </row>
    <row r="525" spans="2:3" x14ac:dyDescent="0.25">
      <c r="B525" s="5"/>
      <c r="C525" s="5"/>
    </row>
    <row r="526" spans="2:3" x14ac:dyDescent="0.25">
      <c r="B526" s="5"/>
      <c r="C526" s="5"/>
    </row>
    <row r="527" spans="2:3" x14ac:dyDescent="0.25">
      <c r="B527" s="5"/>
      <c r="C527" s="5"/>
    </row>
    <row r="528" spans="2:3" x14ac:dyDescent="0.25">
      <c r="B528" s="5"/>
      <c r="C528" s="5"/>
    </row>
    <row r="529" spans="2:3" x14ac:dyDescent="0.25">
      <c r="B529" s="5"/>
      <c r="C529" s="5"/>
    </row>
    <row r="530" spans="2:3" x14ac:dyDescent="0.25">
      <c r="B530" s="5"/>
      <c r="C530" s="5"/>
    </row>
  </sheetData>
  <sheetProtection algorithmName="SHA-512" hashValue="+MQVhp/GHrmS0iIFS+UOe4ExJ3tgGpvXpJ6hp6LFtWlPX3VW7b0Vixg+L4ldAlniKJnue3KafWhHyQZZsyuOCw==" saltValue="H5h3cokKUXJBC2ElbkIZfg==" spinCount="100000" sheet="1" formatCells="0" formatColumns="0" formatRows="0"/>
  <mergeCells count="14">
    <mergeCell ref="A1:D1"/>
    <mergeCell ref="A7:B7"/>
    <mergeCell ref="A5:B5"/>
    <mergeCell ref="A8:B8"/>
    <mergeCell ref="A13:B13"/>
    <mergeCell ref="A9:B9"/>
    <mergeCell ref="A10:B10"/>
    <mergeCell ref="A14:B14"/>
    <mergeCell ref="A11:B11"/>
    <mergeCell ref="A22:B22"/>
    <mergeCell ref="A24:B24"/>
    <mergeCell ref="A15:B15"/>
    <mergeCell ref="A16:B16"/>
    <mergeCell ref="A18:B18"/>
  </mergeCells>
  <phoneticPr fontId="44" type="noConversion"/>
  <printOptions horizontalCentered="1"/>
  <pageMargins left="0.25" right="0.25" top="0.25" bottom="0.25" header="0.25" footer="0.25"/>
  <pageSetup scale="65" orientation="landscape" horizontalDpi="1200" r:id="rId1"/>
  <headerFooter alignWithMargins="0">
    <oddFooter>&amp;L&amp;1#&amp;"Calibri"&amp;9&amp;K0000FFFHLBank San Francisco |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M79"/>
  <sheetViews>
    <sheetView showGridLines="0" zoomScaleNormal="100" zoomScaleSheetLayoutView="100" workbookViewId="0">
      <selection activeCell="E15" sqref="E15"/>
    </sheetView>
  </sheetViews>
  <sheetFormatPr defaultColWidth="0" defaultRowHeight="12.5" zeroHeight="1" x14ac:dyDescent="0.25"/>
  <cols>
    <col min="1" max="1" width="9.36328125" style="2" customWidth="1"/>
    <col min="2" max="2" width="8.453125" style="2" customWidth="1"/>
    <col min="3" max="3" width="48.1796875" style="2" customWidth="1"/>
    <col min="4" max="4" width="12.81640625" style="10" bestFit="1" customWidth="1"/>
    <col min="5" max="5" width="10.6328125" style="2" customWidth="1"/>
    <col min="6" max="6" width="10.36328125" style="2" customWidth="1"/>
    <col min="7" max="7" width="2" style="2" customWidth="1"/>
    <col min="8" max="16384" width="9.1796875" style="2" hidden="1"/>
  </cols>
  <sheetData>
    <row r="1" spans="1:13" ht="27.5" customHeight="1" x14ac:dyDescent="0.25">
      <c r="A1" s="174" t="s">
        <v>28</v>
      </c>
      <c r="B1" s="174"/>
      <c r="C1" s="174"/>
      <c r="D1" s="174"/>
      <c r="E1" s="174"/>
      <c r="F1" s="174"/>
      <c r="G1" s="8"/>
      <c r="H1" s="8"/>
    </row>
    <row r="2" spans="1:13" ht="18" customHeight="1" x14ac:dyDescent="0.25">
      <c r="A2" s="175" t="e">
        <f>#REF!</f>
        <v>#REF!</v>
      </c>
      <c r="B2" s="175"/>
      <c r="C2" s="175"/>
      <c r="D2" s="175"/>
      <c r="E2" s="175"/>
      <c r="F2" s="175"/>
      <c r="G2" s="9"/>
      <c r="H2" s="9"/>
    </row>
    <row r="3" spans="1:13" ht="9" customHeight="1" x14ac:dyDescent="0.25"/>
    <row r="4" spans="1:13" ht="9" customHeight="1" x14ac:dyDescent="0.25"/>
    <row r="5" spans="1:13" s="12" customFormat="1" ht="12.75" customHeight="1" x14ac:dyDescent="0.3">
      <c r="A5" s="180" t="s">
        <v>1</v>
      </c>
      <c r="B5" s="181"/>
      <c r="C5" s="42" t="e">
        <f>IF(#REF!&gt;0,#REF!,"")</f>
        <v>#REF!</v>
      </c>
      <c r="D5" s="179" t="s">
        <v>26</v>
      </c>
      <c r="E5" s="179"/>
      <c r="F5" s="44">
        <v>2024</v>
      </c>
      <c r="G5" s="11"/>
      <c r="H5" s="49" cm="1">
        <f t="array" ref="H5">_xlfn.IFS(F5&gt;2023,H27,F5=2023,H26,F5=2022,H26,F5&lt;2022,H25)</f>
        <v>5</v>
      </c>
    </row>
    <row r="6" spans="1:13" x14ac:dyDescent="0.25">
      <c r="A6" s="25"/>
      <c r="B6" s="26"/>
      <c r="C6" s="25"/>
      <c r="D6" s="27"/>
      <c r="E6" s="7"/>
      <c r="F6"/>
      <c r="G6"/>
      <c r="H6"/>
      <c r="I6" s="14"/>
      <c r="J6" s="15"/>
      <c r="K6" s="15"/>
      <c r="L6" s="15"/>
      <c r="M6" s="15"/>
    </row>
    <row r="7" spans="1:13" x14ac:dyDescent="0.25">
      <c r="A7" s="176" t="s">
        <v>2</v>
      </c>
      <c r="B7" s="177"/>
      <c r="C7" s="177"/>
      <c r="D7" s="178"/>
      <c r="E7" s="47" t="e">
        <f>IF(#REF!="",0,#REF!)</f>
        <v>#REF!</v>
      </c>
      <c r="F7" s="29" t="s">
        <v>3</v>
      </c>
      <c r="G7"/>
      <c r="H7" s="2">
        <v>2010</v>
      </c>
      <c r="I7" s="14"/>
      <c r="J7" s="15"/>
      <c r="K7" s="15"/>
      <c r="L7" s="15"/>
      <c r="M7" s="15"/>
    </row>
    <row r="8" spans="1:13" x14ac:dyDescent="0.25">
      <c r="A8" s="176" t="s">
        <v>4</v>
      </c>
      <c r="B8" s="177"/>
      <c r="C8" s="177"/>
      <c r="D8" s="178"/>
      <c r="E8" s="28" t="e">
        <f>IF(#REF!="",0,#REF!)</f>
        <v>#REF!</v>
      </c>
      <c r="F8" s="29" t="s">
        <v>5</v>
      </c>
      <c r="G8"/>
      <c r="H8" s="2">
        <v>2011</v>
      </c>
      <c r="I8" s="14"/>
      <c r="J8" s="15"/>
      <c r="K8" s="15"/>
      <c r="L8" s="15"/>
      <c r="M8" s="15"/>
    </row>
    <row r="9" spans="1:13" x14ac:dyDescent="0.25">
      <c r="A9" s="176" t="s">
        <v>6</v>
      </c>
      <c r="B9" s="177"/>
      <c r="C9" s="177"/>
      <c r="D9" s="178"/>
      <c r="E9" s="28" t="e">
        <f>IF(E7=0,0,E7/E8)</f>
        <v>#REF!</v>
      </c>
      <c r="F9" s="29" t="s">
        <v>7</v>
      </c>
      <c r="G9"/>
      <c r="H9" s="2">
        <v>2012</v>
      </c>
      <c r="I9" s="14"/>
      <c r="J9" s="15"/>
      <c r="K9" s="15"/>
      <c r="L9" s="15"/>
      <c r="M9" s="15"/>
    </row>
    <row r="10" spans="1:13" x14ac:dyDescent="0.25">
      <c r="A10" s="176" t="s">
        <v>8</v>
      </c>
      <c r="B10" s="177"/>
      <c r="C10" s="177"/>
      <c r="D10" s="178"/>
      <c r="E10" s="28">
        <f>40000</f>
        <v>40000</v>
      </c>
      <c r="F10" s="29" t="s">
        <v>9</v>
      </c>
      <c r="G10"/>
      <c r="H10" s="2">
        <v>2013</v>
      </c>
      <c r="I10" s="14"/>
      <c r="J10" s="15"/>
      <c r="K10" s="15"/>
      <c r="L10" s="15"/>
      <c r="M10" s="15"/>
    </row>
    <row r="11" spans="1:13" x14ac:dyDescent="0.25">
      <c r="A11" s="176" t="s">
        <v>10</v>
      </c>
      <c r="B11" s="177"/>
      <c r="C11" s="177"/>
      <c r="D11" s="178"/>
      <c r="E11" s="28">
        <f>IF(F5&gt;2021,15000,(IF(F5=2021,15000,10000)))</f>
        <v>15000</v>
      </c>
      <c r="F11" s="29" t="s">
        <v>11</v>
      </c>
      <c r="H11" s="16">
        <v>2014</v>
      </c>
      <c r="L11" s="15"/>
      <c r="M11" s="15"/>
    </row>
    <row r="12" spans="1:13" x14ac:dyDescent="0.25">
      <c r="A12" s="30"/>
      <c r="B12" s="31"/>
      <c r="C12" s="31"/>
      <c r="D12" s="32"/>
      <c r="E12" s="33"/>
      <c r="H12" s="2">
        <v>2015</v>
      </c>
      <c r="L12" s="15"/>
      <c r="M12" s="15"/>
    </row>
    <row r="13" spans="1:13" x14ac:dyDescent="0.25">
      <c r="A13" s="34" t="s">
        <v>12</v>
      </c>
      <c r="B13" s="184" t="s">
        <v>13</v>
      </c>
      <c r="C13" s="184"/>
      <c r="D13" s="178"/>
      <c r="E13" s="35">
        <f>+E10-E11</f>
        <v>25000</v>
      </c>
      <c r="F13" s="36" t="s">
        <v>14</v>
      </c>
      <c r="H13" s="2">
        <v>2016</v>
      </c>
      <c r="L13" s="15"/>
      <c r="M13" s="15"/>
    </row>
    <row r="14" spans="1:13" x14ac:dyDescent="0.25">
      <c r="A14" s="34" t="s">
        <v>15</v>
      </c>
      <c r="B14" s="184" t="s">
        <v>30</v>
      </c>
      <c r="C14" s="184"/>
      <c r="D14" s="178"/>
      <c r="E14" s="37" cm="1">
        <f t="array" ref="E14">_xlfn.IFS(F5&gt;2023,H27/E13,F5=2023,H26/E13,F5=2022,H26/E13,F5&lt;2022,H25/E13)</f>
        <v>2.0000000000000001E-4</v>
      </c>
      <c r="F14" s="36" t="s">
        <v>16</v>
      </c>
      <c r="H14" s="2">
        <v>2017</v>
      </c>
      <c r="L14" s="15"/>
      <c r="M14" s="15"/>
    </row>
    <row r="15" spans="1:13" x14ac:dyDescent="0.25">
      <c r="A15" s="34" t="s">
        <v>17</v>
      </c>
      <c r="B15" s="184" t="s">
        <v>18</v>
      </c>
      <c r="C15" s="184"/>
      <c r="D15" s="178"/>
      <c r="E15" s="35" t="e">
        <f>IF(E9=0,0,E9-E11)</f>
        <v>#REF!</v>
      </c>
      <c r="F15" s="36" t="s">
        <v>19</v>
      </c>
      <c r="H15" s="2">
        <v>2018</v>
      </c>
      <c r="L15" s="15"/>
      <c r="M15" s="15"/>
    </row>
    <row r="16" spans="1:13" x14ac:dyDescent="0.25">
      <c r="A16" s="34" t="s">
        <v>20</v>
      </c>
      <c r="B16" s="184" t="s">
        <v>21</v>
      </c>
      <c r="C16" s="184"/>
      <c r="D16" s="178"/>
      <c r="E16" s="43" t="e">
        <f>IF(E15=0,0,+E14*E15)</f>
        <v>#REF!</v>
      </c>
      <c r="F16" s="36" t="s">
        <v>22</v>
      </c>
      <c r="H16" s="2">
        <v>2019</v>
      </c>
      <c r="L16" s="15"/>
      <c r="M16" s="15"/>
    </row>
    <row r="17" spans="1:13" x14ac:dyDescent="0.25">
      <c r="A17" s="38"/>
      <c r="B17" s="31"/>
      <c r="C17" s="31"/>
      <c r="D17" s="46"/>
      <c r="E17" s="25"/>
      <c r="H17" s="2">
        <v>2020</v>
      </c>
      <c r="L17" s="15"/>
      <c r="M17" s="15"/>
    </row>
    <row r="18" spans="1:13" s="16" customFormat="1" x14ac:dyDescent="0.25">
      <c r="A18" s="39" t="s">
        <v>23</v>
      </c>
      <c r="B18" s="182" t="s">
        <v>31</v>
      </c>
      <c r="C18" s="182"/>
      <c r="D18" s="183"/>
      <c r="E18" s="45" t="e" cm="1">
        <f t="array" ref="E18">_xlfn.IFS(C5="",0,E15&lt;0,H5,E15&gt;=0,H5-E16)</f>
        <v>#REF!</v>
      </c>
      <c r="H18" s="2">
        <v>2021</v>
      </c>
      <c r="L18" s="17"/>
      <c r="M18" s="17"/>
    </row>
    <row r="19" spans="1:13" ht="15.75" hidden="1" customHeight="1" x14ac:dyDescent="0.25">
      <c r="A19" s="25"/>
      <c r="B19" s="25"/>
      <c r="C19" s="25"/>
      <c r="D19" s="40"/>
      <c r="E19" s="25"/>
      <c r="H19" s="16">
        <v>2022</v>
      </c>
      <c r="L19" s="15"/>
      <c r="M19" s="15"/>
    </row>
    <row r="20" spans="1:13" ht="13.5" hidden="1" customHeight="1" x14ac:dyDescent="0.3">
      <c r="B20" s="18"/>
      <c r="C20" s="18"/>
      <c r="D20" s="19"/>
      <c r="H20" s="2">
        <v>2023</v>
      </c>
      <c r="L20" s="15"/>
      <c r="M20" s="15"/>
    </row>
    <row r="21" spans="1:13" ht="13.5" hidden="1" customHeight="1" x14ac:dyDescent="0.3">
      <c r="B21" s="18"/>
      <c r="C21" s="18"/>
      <c r="D21" s="19"/>
      <c r="H21" s="2">
        <v>2024</v>
      </c>
      <c r="L21" s="15"/>
      <c r="M21" s="15"/>
    </row>
    <row r="22" spans="1:13" ht="13.5" hidden="1" customHeight="1" x14ac:dyDescent="0.3">
      <c r="B22" s="18"/>
      <c r="C22" s="18"/>
      <c r="D22" s="19"/>
      <c r="L22" s="15"/>
      <c r="M22" s="15"/>
    </row>
    <row r="23" spans="1:13" ht="13.5" hidden="1" customHeight="1" x14ac:dyDescent="0.3">
      <c r="E23" s="18"/>
      <c r="F23" s="18"/>
      <c r="G23"/>
      <c r="I23" s="14"/>
      <c r="J23" s="15"/>
      <c r="K23" s="15"/>
      <c r="L23" s="15"/>
      <c r="M23" s="15"/>
    </row>
    <row r="24" spans="1:13" ht="13.5" hidden="1" customHeight="1" x14ac:dyDescent="0.3">
      <c r="E24" s="18"/>
      <c r="F24" s="18"/>
      <c r="G24"/>
      <c r="H24" t="s">
        <v>29</v>
      </c>
      <c r="I24" s="14"/>
      <c r="J24" s="15"/>
      <c r="K24" s="15"/>
      <c r="L24" s="15"/>
      <c r="M24" s="15"/>
    </row>
    <row r="25" spans="1:13" ht="13.5" hidden="1" customHeight="1" x14ac:dyDescent="0.3">
      <c r="E25" s="18"/>
      <c r="F25" s="18"/>
      <c r="G25"/>
      <c r="H25">
        <f>IF(F5=0,0,IF(F5&lt;2012,8,12))</f>
        <v>12</v>
      </c>
      <c r="I25" s="20"/>
      <c r="J25" s="15"/>
      <c r="K25" s="15"/>
      <c r="L25" s="15"/>
      <c r="M25" s="15"/>
    </row>
    <row r="26" spans="1:13" ht="13.5" hidden="1" customHeight="1" x14ac:dyDescent="0.3">
      <c r="E26" s="18"/>
      <c r="F26" s="18"/>
      <c r="G26"/>
      <c r="H26">
        <v>7</v>
      </c>
      <c r="I26" s="20"/>
      <c r="J26" s="15"/>
      <c r="K26" s="15"/>
      <c r="L26" s="15"/>
      <c r="M26" s="15"/>
    </row>
    <row r="27" spans="1:13" ht="13.5" hidden="1" customHeight="1" x14ac:dyDescent="0.3">
      <c r="E27" s="18"/>
      <c r="F27" s="18"/>
      <c r="G27"/>
      <c r="H27">
        <v>5</v>
      </c>
      <c r="I27" s="14"/>
      <c r="J27" s="15"/>
      <c r="K27" s="15"/>
      <c r="L27" s="15"/>
      <c r="M27" s="15"/>
    </row>
    <row r="28" spans="1:13" ht="13.5" hidden="1" customHeight="1" x14ac:dyDescent="0.3">
      <c r="B28" s="18"/>
      <c r="C28" s="18"/>
      <c r="D28" s="19"/>
      <c r="E28" s="18"/>
      <c r="F28" s="18"/>
      <c r="G28"/>
      <c r="H28"/>
      <c r="I28" s="14"/>
      <c r="J28" s="15"/>
      <c r="K28" s="15"/>
      <c r="L28" s="15"/>
      <c r="M28" s="15"/>
    </row>
    <row r="29" spans="1:13" ht="13.5" hidden="1" customHeight="1" x14ac:dyDescent="0.3">
      <c r="B29" s="18"/>
      <c r="C29" s="18"/>
      <c r="D29" s="19"/>
      <c r="E29" s="18"/>
      <c r="F29" s="18"/>
      <c r="G29"/>
      <c r="H29"/>
      <c r="I29" s="14"/>
      <c r="J29" s="15"/>
      <c r="K29" s="15"/>
      <c r="L29" s="15"/>
      <c r="M29" s="15"/>
    </row>
    <row r="30" spans="1:13" ht="13.5" hidden="1" customHeight="1" x14ac:dyDescent="0.3">
      <c r="B30" s="18"/>
      <c r="C30" s="18"/>
      <c r="D30" s="19"/>
      <c r="E30" s="18"/>
      <c r="F30" s="18"/>
      <c r="G30"/>
      <c r="H30"/>
      <c r="I30" s="14"/>
      <c r="J30" s="15"/>
      <c r="K30" s="15"/>
      <c r="L30" s="15"/>
      <c r="M30" s="15"/>
    </row>
    <row r="31" spans="1:13" ht="13.5" hidden="1" customHeight="1" x14ac:dyDescent="0.3">
      <c r="B31" s="18"/>
      <c r="C31" s="18"/>
      <c r="D31" s="19"/>
      <c r="E31" s="18"/>
      <c r="F31" s="18"/>
      <c r="G31"/>
      <c r="H31"/>
      <c r="I31"/>
      <c r="J31"/>
      <c r="K31"/>
      <c r="L31" s="15"/>
      <c r="M31" s="15"/>
    </row>
    <row r="32" spans="1:13" ht="13.5" hidden="1" customHeight="1" x14ac:dyDescent="0.3">
      <c r="B32" s="18"/>
      <c r="C32" s="18"/>
      <c r="D32" s="19"/>
      <c r="E32" s="18"/>
      <c r="F32" s="18"/>
      <c r="G32"/>
      <c r="H32"/>
      <c r="I32"/>
      <c r="J32"/>
      <c r="K32"/>
      <c r="L32" s="15"/>
      <c r="M32" s="15"/>
    </row>
    <row r="33" spans="2:13" ht="13.5" hidden="1" customHeight="1" x14ac:dyDescent="0.3">
      <c r="B33" s="18"/>
      <c r="C33" s="18"/>
      <c r="D33" s="19"/>
      <c r="E33" s="18"/>
      <c r="F33" s="18"/>
      <c r="G33"/>
      <c r="H33"/>
      <c r="I33"/>
      <c r="J33"/>
      <c r="K33"/>
      <c r="L33" s="15"/>
      <c r="M33" s="15"/>
    </row>
    <row r="34" spans="2:13" hidden="1" x14ac:dyDescent="0.25">
      <c r="B34"/>
      <c r="C34"/>
      <c r="D34" s="13"/>
      <c r="E34"/>
      <c r="G34" s="14"/>
      <c r="H34"/>
      <c r="I34"/>
      <c r="J34"/>
      <c r="K34"/>
      <c r="L34" s="15"/>
      <c r="M34" s="15"/>
    </row>
    <row r="35" spans="2:13" hidden="1" x14ac:dyDescent="0.25">
      <c r="B35"/>
      <c r="C35" s="15"/>
      <c r="D35" s="21"/>
      <c r="E35" s="15"/>
      <c r="F35" s="22"/>
      <c r="G35" s="14"/>
      <c r="H35" s="14"/>
      <c r="I35"/>
      <c r="J35"/>
      <c r="K35"/>
      <c r="L35" s="15"/>
      <c r="M35" s="15"/>
    </row>
    <row r="36" spans="2:13" ht="13" hidden="1" x14ac:dyDescent="0.3">
      <c r="B36"/>
      <c r="C36" s="15"/>
      <c r="D36" s="21"/>
      <c r="E36" s="23"/>
      <c r="F36" s="22"/>
      <c r="G36"/>
      <c r="H36" s="14"/>
      <c r="I36" s="14"/>
      <c r="J36" s="15"/>
      <c r="K36" s="15"/>
      <c r="L36" s="15"/>
      <c r="M36" s="15"/>
    </row>
    <row r="37" spans="2:13" ht="13" hidden="1" x14ac:dyDescent="0.3">
      <c r="B37" s="23"/>
      <c r="C37" s="23"/>
      <c r="D37" s="24"/>
      <c r="E37" s="23"/>
      <c r="F37" s="1"/>
      <c r="G37" s="23"/>
      <c r="H37" s="14"/>
      <c r="I37" s="14"/>
      <c r="J37" s="15"/>
      <c r="K37" s="15"/>
      <c r="L37" s="15"/>
      <c r="M37" s="15"/>
    </row>
    <row r="38" spans="2:13" ht="13" hidden="1" x14ac:dyDescent="0.3">
      <c r="B38" s="23"/>
      <c r="C38" s="23"/>
      <c r="D38" s="24"/>
      <c r="E38" s="23"/>
      <c r="F38" s="23"/>
      <c r="G38" s="23"/>
      <c r="H38" s="23"/>
      <c r="I38" s="23"/>
      <c r="J38" s="23"/>
      <c r="K38" s="23"/>
      <c r="L38" s="23"/>
      <c r="M38" s="23"/>
    </row>
    <row r="39" spans="2:13" ht="13" hidden="1" x14ac:dyDescent="0.3">
      <c r="B39" s="23"/>
      <c r="C39" s="23"/>
      <c r="D39" s="24"/>
      <c r="E39" s="23"/>
      <c r="F39" s="23"/>
      <c r="G39" s="23"/>
      <c r="H39" s="23"/>
      <c r="I39" s="23"/>
      <c r="J39" s="23"/>
      <c r="K39" s="23"/>
      <c r="L39" s="23"/>
      <c r="M39" s="23"/>
    </row>
    <row r="40" spans="2:13" ht="13" hidden="1" x14ac:dyDescent="0.3">
      <c r="B40" s="23"/>
      <c r="C40" s="23"/>
      <c r="D40" s="24"/>
      <c r="E40" s="23"/>
      <c r="F40" s="23"/>
      <c r="G40" s="23"/>
      <c r="H40" s="23"/>
      <c r="I40" s="23"/>
      <c r="J40" s="23"/>
      <c r="K40" s="23"/>
      <c r="L40" s="23"/>
      <c r="M40" s="23"/>
    </row>
    <row r="41" spans="2:13" ht="13" hidden="1" x14ac:dyDescent="0.3">
      <c r="B41" s="23"/>
      <c r="C41" s="23"/>
      <c r="D41" s="24"/>
      <c r="E41" s="23"/>
      <c r="F41" s="23"/>
      <c r="G41" s="23"/>
      <c r="H41" s="23"/>
      <c r="I41" s="23"/>
      <c r="J41" s="23"/>
      <c r="K41" s="23"/>
      <c r="L41" s="23"/>
      <c r="M41" s="23"/>
    </row>
    <row r="42" spans="2:13" ht="13" hidden="1" x14ac:dyDescent="0.3">
      <c r="B42" s="23"/>
      <c r="C42" s="23"/>
      <c r="D42" s="24"/>
      <c r="F42" s="23"/>
      <c r="G42" s="23"/>
      <c r="H42" s="23"/>
      <c r="I42" s="23"/>
      <c r="J42" s="23"/>
      <c r="K42" s="23"/>
      <c r="L42" s="23"/>
      <c r="M42" s="23"/>
    </row>
    <row r="43" spans="2:13" ht="13" hidden="1" x14ac:dyDescent="0.3">
      <c r="H43" s="23"/>
      <c r="I43" s="23"/>
      <c r="J43" s="23"/>
      <c r="K43" s="23"/>
      <c r="L43" s="23"/>
      <c r="M43" s="23"/>
    </row>
    <row r="54" spans="9:12" ht="38.5" hidden="1" customHeight="1" x14ac:dyDescent="0.25"/>
    <row r="64" spans="9:12" hidden="1" x14ac:dyDescent="0.25">
      <c r="I64"/>
      <c r="J64"/>
      <c r="K64"/>
      <c r="L64"/>
    </row>
    <row r="65" spans="9:12" hidden="1" x14ac:dyDescent="0.25">
      <c r="I65"/>
      <c r="J65"/>
      <c r="K65"/>
      <c r="L65"/>
    </row>
    <row r="66" spans="9:12" hidden="1" x14ac:dyDescent="0.25">
      <c r="I66"/>
      <c r="J66"/>
      <c r="K66"/>
      <c r="L66"/>
    </row>
    <row r="79" spans="9:12" ht="12.5" hidden="1" customHeight="1" x14ac:dyDescent="0.25"/>
  </sheetData>
  <sheetProtection algorithmName="SHA-512" hashValue="uOJIaKyQ4jYH08swRakDq8uE8jy/lWVxe0LTIT2wfx4gm6dta+zYzAcRBVOrKtHl7AnEWHKV+8gFjb8MsCXBpw==" saltValue="s8IWcVyuP7FIvG7caGi8Ew==" spinCount="100000" sheet="1" objects="1" scenarios="1"/>
  <mergeCells count="14">
    <mergeCell ref="A10:D10"/>
    <mergeCell ref="A11:D11"/>
    <mergeCell ref="B18:D18"/>
    <mergeCell ref="B13:D13"/>
    <mergeCell ref="B14:D14"/>
    <mergeCell ref="B15:D15"/>
    <mergeCell ref="B16:D16"/>
    <mergeCell ref="A1:F1"/>
    <mergeCell ref="A2:F2"/>
    <mergeCell ref="A7:D7"/>
    <mergeCell ref="A8:D8"/>
    <mergeCell ref="A9:D9"/>
    <mergeCell ref="D5:E5"/>
    <mergeCell ref="A5:B5"/>
  </mergeCells>
  <phoneticPr fontId="44" type="noConversion"/>
  <dataValidations count="1">
    <dataValidation type="list" allowBlank="1" showInputMessage="1" showErrorMessage="1" errorTitle="Select award approval year" error="Select award approval year" prompt="Select award approval year" sqref="F5" xr:uid="{00000000-0002-0000-0900-000000000000}">
      <formula1>$H$7:$H$21</formula1>
    </dataValidation>
  </dataValidations>
  <printOptions horizontalCentered="1"/>
  <pageMargins left="0.25" right="0.28999999999999998" top="1.02" bottom="0.6" header="0.5" footer="0.5"/>
  <pageSetup scale="70" orientation="landscape" r:id="rId1"/>
  <headerFooter alignWithMargins="0">
    <oddFooter>&amp;L&amp;1#&amp;"Calibri"&amp;9&amp;K0000FFFHLBank San Francisco | Confidential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Log</vt:lpstr>
      <vt:lpstr>Uses of Funds</vt:lpstr>
      <vt:lpstr>Subsidy Per Unit Score</vt:lpstr>
      <vt:lpstr>'Uses of Funds'!Print_Area</vt:lpstr>
      <vt:lpstr>'Uses of Funds'!Print_Titles</vt:lpstr>
    </vt:vector>
  </TitlesOfParts>
  <Company>Federal Home Loan Bank of 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AHP Application Rental Workbook</dc:title>
  <dc:creator>Ung, Kirby</dc:creator>
  <cp:lastModifiedBy>Staudenmayer, Samantha</cp:lastModifiedBy>
  <cp:lastPrinted>2019-03-08T00:00:54Z</cp:lastPrinted>
  <dcterms:created xsi:type="dcterms:W3CDTF">1998-07-09T23:50:22Z</dcterms:created>
  <dcterms:modified xsi:type="dcterms:W3CDTF">2026-09-15T17:07:50Z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sed (Dly,Mth,Qtr,Ann, other)">
    <vt:lpwstr> other</vt:lpwstr>
  </property>
  <property fmtid="{D5CDD505-2E9C-101B-9397-08002B2CF9AE}" pid="3" name="Description of Spreadsheet">
    <vt:lpwstr> Monitoring</vt:lpwstr>
  </property>
  <property fmtid="{D5CDD505-2E9C-101B-9397-08002B2CF9AE}" pid="4" name="Used for Financial Rpts (Y,N)">
    <vt:lpwstr> N</vt:lpwstr>
  </property>
  <property fmtid="{D5CDD505-2E9C-101B-9397-08002B2CF9AE}" pid="5" name="Results reconciled to GL (Y,N)">
    <vt:lpwstr> N</vt:lpwstr>
  </property>
  <property fmtid="{D5CDD505-2E9C-101B-9397-08002B2CF9AE}" pid="6" name="Used in Sox Business Process #">
    <vt:lpwstr> NA</vt:lpwstr>
  </property>
  <property fmtid="{D5CDD505-2E9C-101B-9397-08002B2CF9AE}" pid="7" name="Identifier">
    <vt:i4>18079</vt:i4>
  </property>
  <property fmtid="{D5CDD505-2E9C-101B-9397-08002B2CF9AE}" pid="8" name="MSIP_Label_f6b385a4-c4f2-4c8e-b56c-f802145fa077_Enabled">
    <vt:lpwstr>true</vt:lpwstr>
  </property>
  <property fmtid="{D5CDD505-2E9C-101B-9397-08002B2CF9AE}" pid="9" name="MSIP_Label_f6b385a4-c4f2-4c8e-b56c-f802145fa077_SetDate">
    <vt:lpwstr>2024-01-02T23:04:14Z</vt:lpwstr>
  </property>
  <property fmtid="{D5CDD505-2E9C-101B-9397-08002B2CF9AE}" pid="10" name="MSIP_Label_f6b385a4-c4f2-4c8e-b56c-f802145fa077_Method">
    <vt:lpwstr>Privileged</vt:lpwstr>
  </property>
  <property fmtid="{D5CDD505-2E9C-101B-9397-08002B2CF9AE}" pid="11" name="MSIP_Label_f6b385a4-c4f2-4c8e-b56c-f802145fa077_Name">
    <vt:lpwstr>Internal</vt:lpwstr>
  </property>
  <property fmtid="{D5CDD505-2E9C-101B-9397-08002B2CF9AE}" pid="12" name="MSIP_Label_f6b385a4-c4f2-4c8e-b56c-f802145fa077_SiteId">
    <vt:lpwstr>f0780ff9-b2ea-4cc5-aac1-4c940bd78c8c</vt:lpwstr>
  </property>
  <property fmtid="{D5CDD505-2E9C-101B-9397-08002B2CF9AE}" pid="13" name="MSIP_Label_f6b385a4-c4f2-4c8e-b56c-f802145fa077_ActionId">
    <vt:lpwstr>1ad78eb6-963e-4614-b54b-6bab37c9da89</vt:lpwstr>
  </property>
  <property fmtid="{D5CDD505-2E9C-101B-9397-08002B2CF9AE}" pid="14" name="MSIP_Label_f6b385a4-c4f2-4c8e-b56c-f802145fa077_ContentBits">
    <vt:lpwstr>2</vt:lpwstr>
  </property>
</Properties>
</file>